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212"/>
  <workbookPr defaultThemeVersion="124226"/>
  <mc:AlternateContent xmlns:mc="http://schemas.openxmlformats.org/markup-compatibility/2006">
    <mc:Choice Requires="x15">
      <x15ac:absPath xmlns:x15ac="http://schemas.microsoft.com/office/spreadsheetml/2010/11/ac" url="D:\Skoleni\Excel Pokrocile - online\03 - Funkce\"/>
    </mc:Choice>
  </mc:AlternateContent>
  <xr:revisionPtr revIDLastSave="0" documentId="13_ncr:1_{E206ED94-7B98-4816-8C44-E56772FD4D91}" xr6:coauthVersionLast="45" xr6:coauthVersionMax="45" xr10:uidLastSave="{00000000-0000-0000-0000-000000000000}"/>
  <bookViews>
    <workbookView xWindow="1665" yWindow="315" windowWidth="25725" windowHeight="11385" tabRatio="738" xr2:uid="{00000000-000D-0000-FFFF-FFFF00000000}"/>
  </bookViews>
  <sheets>
    <sheet name="Úvod" sheetId="13" r:id="rId1"/>
    <sheet name="Faktura - Řešení" sheetId="14" state="hidden" r:id="rId2"/>
    <sheet name="Fa" sheetId="19" r:id="rId3"/>
    <sheet name="Služby" sheetId="5" r:id="rId4"/>
    <sheet name="Přibližná shoda" sheetId="2" r:id="rId5"/>
    <sheet name="Zastupné znaky" sheetId="21" r:id="rId6"/>
    <sheet name="Dva sloupce" sheetId="22" r:id="rId7"/>
    <sheet name="Překlepy" sheetId="23" r:id="rId8"/>
    <sheet name="Vyhledavaci fce SEZNAM" sheetId="11" r:id="rId9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Q3" i="23" l="1"/>
  <c r="Q4" i="23"/>
  <c r="Q5" i="23"/>
  <c r="Q6" i="23"/>
  <c r="Q7" i="23"/>
  <c r="Q8" i="23"/>
  <c r="Q9" i="23"/>
  <c r="Q10" i="23"/>
  <c r="Q11" i="23"/>
  <c r="Q12" i="23"/>
  <c r="Q13" i="23"/>
  <c r="Q14" i="23"/>
  <c r="Q15" i="23"/>
  <c r="Q16" i="23"/>
  <c r="Q17" i="23"/>
  <c r="Q18" i="23"/>
  <c r="Q19" i="23"/>
  <c r="Q20" i="23"/>
  <c r="Q21" i="23"/>
  <c r="Q22" i="23"/>
  <c r="Q23" i="23"/>
  <c r="Q24" i="23"/>
  <c r="Q25" i="23"/>
  <c r="Q26" i="23"/>
  <c r="Q27" i="23"/>
  <c r="Q28" i="23"/>
  <c r="Q29" i="23"/>
  <c r="Q2" i="23"/>
  <c r="S8" i="22" l="1"/>
  <c r="S9" i="22"/>
  <c r="S10" i="22"/>
  <c r="S11" i="22"/>
  <c r="U25" i="21"/>
  <c r="U26" i="21"/>
  <c r="U27" i="21"/>
  <c r="U24" i="21"/>
  <c r="U9" i="21"/>
  <c r="U10" i="21"/>
  <c r="U11" i="21"/>
  <c r="U8" i="21"/>
  <c r="T8" i="22"/>
  <c r="V24" i="21"/>
  <c r="V8" i="21"/>
  <c r="C21" i="14" l="1"/>
  <c r="D21" i="14"/>
  <c r="E21" i="14"/>
  <c r="F21" i="14"/>
  <c r="C22" i="14"/>
  <c r="D22" i="14"/>
  <c r="E22" i="14"/>
  <c r="F22" i="14"/>
  <c r="C23" i="14"/>
  <c r="D23" i="14"/>
  <c r="E23" i="14"/>
  <c r="F23" i="14"/>
  <c r="D20" i="14"/>
  <c r="E20" i="14"/>
  <c r="F20" i="14"/>
  <c r="C20" i="14"/>
  <c r="D10" i="14"/>
  <c r="D11" i="14"/>
  <c r="D12" i="14"/>
  <c r="D9" i="14"/>
  <c r="C10" i="14"/>
  <c r="C11" i="14"/>
  <c r="C12" i="14"/>
  <c r="C9" i="14"/>
  <c r="F6" i="2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Pavel</author>
    <author>Pavel Lasak</author>
  </authors>
  <commentList>
    <comment ref="C9" authorId="0" shapeId="0" xr:uid="{7485BF1D-75D8-4859-87B8-99AD8ECE5234}">
      <text>
        <r>
          <rPr>
            <b/>
            <sz val="8"/>
            <color indexed="81"/>
            <rFont val="Tahoma"/>
            <family val="2"/>
            <charset val="238"/>
          </rPr>
          <t>Pavel:</t>
        </r>
        <r>
          <rPr>
            <sz val="8"/>
            <color indexed="81"/>
            <rFont val="Tahoma"/>
            <family val="2"/>
            <charset val="238"/>
          </rPr>
          <t xml:space="preserve">
=SVYHLEDAT(B9;H:L;2;0)</t>
        </r>
      </text>
    </comment>
    <comment ref="B22" authorId="1" shapeId="0" xr:uid="{9F77BEBD-91A1-4A04-8871-BDDF3E4A401B}">
      <text>
        <r>
          <rPr>
            <b/>
            <sz val="9"/>
            <color indexed="81"/>
            <rFont val="Tahoma"/>
            <family val="2"/>
            <charset val="238"/>
          </rPr>
          <t>Pavel Lasak:</t>
        </r>
        <r>
          <rPr>
            <sz val="9"/>
            <color indexed="81"/>
            <rFont val="Tahoma"/>
            <family val="2"/>
            <charset val="238"/>
          </rPr>
          <t xml:space="preserve">
Data se ve zdrojové tabulce nenachází.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Pavel</author>
  </authors>
  <commentList>
    <comment ref="F6" authorId="0" shapeId="0" xr:uid="{00000000-0006-0000-0400-000001000000}">
      <text>
        <r>
          <rPr>
            <b/>
            <sz val="11"/>
            <color indexed="81"/>
            <rFont val="Tahoma"/>
            <family val="2"/>
            <charset val="238"/>
          </rPr>
          <t>Pavel Lasák:
office.lasakovi.com</t>
        </r>
        <r>
          <rPr>
            <sz val="11"/>
            <color indexed="81"/>
            <rFont val="Tahoma"/>
            <family val="2"/>
            <charset val="238"/>
          </rPr>
          <t xml:space="preserve">
=SVYHLEDAT(E6;A5:B10;2;PRAVDA)</t>
        </r>
      </text>
    </comment>
  </commentList>
</comments>
</file>

<file path=xl/sharedStrings.xml><?xml version="1.0" encoding="utf-8"?>
<sst xmlns="http://schemas.openxmlformats.org/spreadsheetml/2006/main" count="404" uniqueCount="212">
  <si>
    <t>http://office.lasakovi.com</t>
  </si>
  <si>
    <t>hmotnost kg od</t>
  </si>
  <si>
    <t>cena Kč</t>
  </si>
  <si>
    <t>Vypočtená cena v Kč</t>
  </si>
  <si>
    <t>Hmotnost nákladu kg</t>
  </si>
  <si>
    <t>Faktura</t>
  </si>
  <si>
    <t>Id Výrobku</t>
  </si>
  <si>
    <t>Název</t>
  </si>
  <si>
    <t>Modré z nebe</t>
  </si>
  <si>
    <t>Zázrak na počkání</t>
  </si>
  <si>
    <t>Tiskárna peněz</t>
  </si>
  <si>
    <t>Cena</t>
  </si>
  <si>
    <t>Čtyřlístek</t>
  </si>
  <si>
    <t>Odpovědi na vše</t>
  </si>
  <si>
    <t>Odpovědi na nic</t>
  </si>
  <si>
    <t>Rady</t>
  </si>
  <si>
    <t>Porady</t>
  </si>
  <si>
    <t>test</t>
  </si>
  <si>
    <t>Váha</t>
  </si>
  <si>
    <t>barva</t>
  </si>
  <si>
    <t>modrá</t>
  </si>
  <si>
    <t>žlutá</t>
  </si>
  <si>
    <t>černá</t>
  </si>
  <si>
    <t>zelená</t>
  </si>
  <si>
    <t>rudá</t>
  </si>
  <si>
    <t>bílá</t>
  </si>
  <si>
    <t>pruhledná</t>
  </si>
  <si>
    <t>žádná</t>
  </si>
  <si>
    <t>=SVYHLEDAT(D6;A5:B10;2;PRAVDA)</t>
  </si>
  <si>
    <t>SVYHLEDAT - přibližná shoda</t>
  </si>
  <si>
    <t>VLOOKUP</t>
  </si>
  <si>
    <t>SVYHLEDAT</t>
  </si>
  <si>
    <t>http://office.lasakovi.com/excel/funkce/ms-excel-funkce-vyhledavaci/</t>
  </si>
  <si>
    <t>http://office.lasakovi.com/excel/funkce/funkce-vyhledavaci-svyhledat-vvyhledat/</t>
  </si>
  <si>
    <t>http://office.lasakovi.com/excel/funkce/svyhledat-funkce-excel/</t>
  </si>
  <si>
    <t>váha</t>
  </si>
  <si>
    <t>Rozsah</t>
  </si>
  <si>
    <t xml:space="preserve">0   … &lt;200 </t>
  </si>
  <si>
    <t>200  ...  &lt;500</t>
  </si>
  <si>
    <t>500 ...  &lt; 1 000</t>
  </si>
  <si>
    <t>1000 …  &lt; 2 000</t>
  </si>
  <si>
    <t>2000 … &lt; 10000</t>
  </si>
  <si>
    <t>10 000 až …</t>
  </si>
  <si>
    <t>Pavel Lasák</t>
  </si>
  <si>
    <t>http://office.lasakovi.com/excel/funkce/ms-excel-funkce-cz-en/</t>
  </si>
  <si>
    <t>http://office.lasakovi.com/excel/zaklady/on-line-kurz-zdarma/</t>
  </si>
  <si>
    <t>http://bit.ly/ExcelSeduo</t>
  </si>
  <si>
    <t>http://bit.ly/pivotkySeduo</t>
  </si>
  <si>
    <t>=SVYHLEDAT(hledat;tabulka;sloupec;typ)</t>
  </si>
  <si>
    <t>"finta" smíšené odkazování</t>
  </si>
  <si>
    <t>Pokročilé přes jedno zadání funkce</t>
  </si>
  <si>
    <t>Poslední výrobek</t>
  </si>
  <si>
    <t>Jméno</t>
  </si>
  <si>
    <t>Plat</t>
  </si>
  <si>
    <t>FORMULATEXT - (FORMULATEXT) - od Excel 2013</t>
  </si>
  <si>
    <t>HYPERTEXTOVÝ.ODKAZ - (HYPERLINK)</t>
  </si>
  <si>
    <t>INDEX - (INDEX)</t>
  </si>
  <si>
    <t>NEPŘÍMÝ.ODKAZ - (INDIRECT)</t>
  </si>
  <si>
    <t>ODKAZ - (ADDRESS)</t>
  </si>
  <si>
    <t>POČET.BLOKŮ - (AREAS)</t>
  </si>
  <si>
    <t>POSUN - (OFFSET)</t>
  </si>
  <si>
    <t>POZVYHLEDAT - (MATCH)</t>
  </si>
  <si>
    <r>
      <t>RTD</t>
    </r>
    <r>
      <rPr>
        <sz val="10"/>
        <color rgb="FF333333"/>
        <rFont val="Open Sans"/>
        <family val="2"/>
        <charset val="238"/>
      </rPr>
      <t> - </t>
    </r>
    <r>
      <rPr>
        <i/>
        <sz val="10"/>
        <color rgb="FF333333"/>
        <rFont val="Open Sans"/>
        <family val="2"/>
        <charset val="238"/>
      </rPr>
      <t>(RTD)</t>
    </r>
  </si>
  <si>
    <t>ŘÁDEK (ROW)</t>
  </si>
  <si>
    <t>ŘÁDKY (ROWS)</t>
  </si>
  <si>
    <t>SLOUPCE (COLUMNS)</t>
  </si>
  <si>
    <t>SLOUPEC (COLUMN)</t>
  </si>
  <si>
    <r>
      <t>SVYHLEDAT</t>
    </r>
    <r>
      <rPr>
        <sz val="10"/>
        <color rgb="FF333333"/>
        <rFont val="Open Sans"/>
        <family val="2"/>
        <charset val="238"/>
      </rPr>
      <t> - </t>
    </r>
    <r>
      <rPr>
        <i/>
        <sz val="10"/>
        <color rgb="FF333333"/>
        <rFont val="Open Sans"/>
        <family val="2"/>
        <charset val="238"/>
      </rPr>
      <t>(VLOOKUP)</t>
    </r>
  </si>
  <si>
    <t>SVYHLEDAT - dvě stejné hodnoty</t>
  </si>
  <si>
    <t>TRANSPOZICE (TRANSPOSE)</t>
  </si>
  <si>
    <t>VVYHLEDAT (HLOOKUP)</t>
  </si>
  <si>
    <t>VYHLEDAT (LOOKUP)</t>
  </si>
  <si>
    <r>
      <t>ZÍSKATKONTDATA</t>
    </r>
    <r>
      <rPr>
        <i/>
        <sz val="10"/>
        <color rgb="FF333333"/>
        <rFont val="Open Sans"/>
        <family val="2"/>
        <charset val="238"/>
      </rPr>
      <t> (GETPIVOTDATA)</t>
    </r>
    <r>
      <rPr>
        <sz val="10"/>
        <color rgb="FF333333"/>
        <rFont val="Open Sans"/>
        <family val="2"/>
        <charset val="238"/>
      </rPr>
      <t> - vrátí data uložená v kontingenční tabulce</t>
    </r>
  </si>
  <si>
    <t>ZVOLIT (CHOOSE)</t>
  </si>
  <si>
    <t>http://office.lasakovi.com/</t>
  </si>
  <si>
    <t>ks</t>
  </si>
  <si>
    <t xml:space="preserve">Jak na Excel </t>
  </si>
  <si>
    <t>Obsah cvičení</t>
  </si>
  <si>
    <t>Lektor, expert na Microsoft Excel, držitel prestižního ocenění Microsoftu MVP v České republice</t>
  </si>
  <si>
    <t>Další informace ke cvičení:</t>
  </si>
  <si>
    <t>SVYHLEDAT - základ (faktura)</t>
  </si>
  <si>
    <t>Přibližná shoda (přeprava)</t>
  </si>
  <si>
    <t>Tipy</t>
  </si>
  <si>
    <t>R1C1 odkazování</t>
  </si>
  <si>
    <t>Označování myši</t>
  </si>
  <si>
    <t xml:space="preserve">Spolupráce s </t>
  </si>
  <si>
    <r>
      <rPr>
        <b/>
        <sz val="11"/>
        <color theme="1"/>
        <rFont val="Calibri"/>
        <family val="2"/>
        <charset val="238"/>
        <scheme val="minor"/>
      </rPr>
      <t xml:space="preserve">POZVYHLEDAT </t>
    </r>
    <r>
      <rPr>
        <sz val="11"/>
        <color theme="1"/>
        <rFont val="Calibri"/>
        <family val="2"/>
        <charset val="238"/>
        <scheme val="minor"/>
      </rPr>
      <t>(MATCH)</t>
    </r>
  </si>
  <si>
    <t>Pozor</t>
  </si>
  <si>
    <t>Opravdu jde o číslo</t>
  </si>
  <si>
    <t>Id</t>
  </si>
  <si>
    <t>F</t>
  </si>
  <si>
    <t>Fa</t>
  </si>
  <si>
    <t>S</t>
  </si>
  <si>
    <t>22</t>
  </si>
  <si>
    <t>03 - Funkce</t>
  </si>
  <si>
    <t>v češtině</t>
  </si>
  <si>
    <t>v angličtině</t>
  </si>
  <si>
    <t>Úkol:</t>
  </si>
  <si>
    <t>https:/office.lasakovi.com/</t>
  </si>
  <si>
    <t>Odměny</t>
  </si>
  <si>
    <t>Id_zamestnance</t>
  </si>
  <si>
    <t>Copyright, Pavel Lasák 2017  rev 04/2020, rev 05/2020</t>
  </si>
  <si>
    <t>03l - Fce - SVYHLEDAT-pokrocile.xlsx</t>
  </si>
  <si>
    <t>07</t>
  </si>
  <si>
    <t>03</t>
  </si>
  <si>
    <t>17</t>
  </si>
  <si>
    <t>SVYHLEDAT - zástupné znaky</t>
  </si>
  <si>
    <t>01</t>
  </si>
  <si>
    <t>02</t>
  </si>
  <si>
    <t>04</t>
  </si>
  <si>
    <t>06</t>
  </si>
  <si>
    <t>08</t>
  </si>
  <si>
    <t>09</t>
  </si>
  <si>
    <t>10</t>
  </si>
  <si>
    <t>11</t>
  </si>
  <si>
    <t>12</t>
  </si>
  <si>
    <t>14</t>
  </si>
  <si>
    <t>16</t>
  </si>
  <si>
    <t>18</t>
  </si>
  <si>
    <t>19</t>
  </si>
  <si>
    <t>20</t>
  </si>
  <si>
    <t>21</t>
  </si>
  <si>
    <t>23</t>
  </si>
  <si>
    <t>24</t>
  </si>
  <si>
    <t>25</t>
  </si>
  <si>
    <t>26</t>
  </si>
  <si>
    <t>07AB</t>
  </si>
  <si>
    <t>05MC</t>
  </si>
  <si>
    <t>13Xc</t>
  </si>
  <si>
    <t>15ee</t>
  </si>
  <si>
    <t>17AA</t>
  </si>
  <si>
    <t>A</t>
  </si>
  <si>
    <t>B</t>
  </si>
  <si>
    <t>C</t>
  </si>
  <si>
    <t>D</t>
  </si>
  <si>
    <t>E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</si>
  <si>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</si>
  <si>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</si>
  <si>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</si>
  <si>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</si>
  <si>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</si>
  <si>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</si>
  <si>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</si>
  <si>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</si>
  <si>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</si>
  <si>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</si>
  <si>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Q</t>
  </si>
  <si>
    <t>R</t>
  </si>
  <si>
    <t>T</t>
  </si>
  <si>
    <t>U</t>
  </si>
  <si>
    <t>V</t>
  </si>
  <si>
    <t>W</t>
  </si>
  <si>
    <t>X</t>
  </si>
  <si>
    <t>Y</t>
  </si>
  <si>
    <t>Z</t>
  </si>
  <si>
    <t>*</t>
  </si>
  <si>
    <t>?</t>
  </si>
  <si>
    <t>Otázka</t>
  </si>
  <si>
    <t>Zajímá mě Id první dvě čísla i když vím, že za mohou být další znaky</t>
  </si>
  <si>
    <t>Zajímá mě Id první dvě čísla i když vím, že za musí být další dva znaky</t>
  </si>
  <si>
    <t>Řešení</t>
  </si>
  <si>
    <t>Velikost</t>
  </si>
  <si>
    <t>01A</t>
  </si>
  <si>
    <t>02A</t>
  </si>
  <si>
    <t>03A</t>
  </si>
  <si>
    <t>04A</t>
  </si>
  <si>
    <t>05A</t>
  </si>
  <si>
    <t>06A</t>
  </si>
  <si>
    <t>07A</t>
  </si>
  <si>
    <t>08A</t>
  </si>
  <si>
    <t>09A</t>
  </si>
  <si>
    <t>10A</t>
  </si>
  <si>
    <t>01B</t>
  </si>
  <si>
    <t>02B</t>
  </si>
  <si>
    <t>03B</t>
  </si>
  <si>
    <t>04B</t>
  </si>
  <si>
    <t>05B</t>
  </si>
  <si>
    <t>06B</t>
  </si>
  <si>
    <t>07B</t>
  </si>
  <si>
    <t>08B</t>
  </si>
  <si>
    <t>09B</t>
  </si>
  <si>
    <t>10B</t>
  </si>
  <si>
    <t>01C</t>
  </si>
  <si>
    <t>02C</t>
  </si>
  <si>
    <t>03C</t>
  </si>
  <si>
    <t>04C</t>
  </si>
  <si>
    <t>05C</t>
  </si>
  <si>
    <t>06C</t>
  </si>
  <si>
    <t>Hledám de Id a velikosti</t>
  </si>
  <si>
    <t>K FA úřidat informace s využitím POZVYHLEDAT</t>
  </si>
  <si>
    <t>Barva</t>
  </si>
  <si>
    <t>Zástupné znaky</t>
  </si>
  <si>
    <t>Dv a sloupce pro ID</t>
  </si>
  <si>
    <t>Jazyky</t>
  </si>
  <si>
    <t>Cz</t>
  </si>
  <si>
    <t>Česky</t>
  </si>
  <si>
    <t>cesky</t>
  </si>
  <si>
    <t>csky</t>
  </si>
  <si>
    <t>Slov</t>
  </si>
  <si>
    <t>Slovenky</t>
  </si>
  <si>
    <t>Fin</t>
  </si>
  <si>
    <t>FN</t>
  </si>
  <si>
    <t>IT</t>
  </si>
  <si>
    <t>talksy</t>
  </si>
  <si>
    <t>Italsky</t>
  </si>
  <si>
    <t>1) Unikáty</t>
  </si>
  <si>
    <t>2) SVYHLEDAT</t>
  </si>
  <si>
    <t>+ správné názvy</t>
  </si>
  <si>
    <t>CZ</t>
  </si>
  <si>
    <t>SK</t>
  </si>
  <si>
    <t>Opraveno</t>
  </si>
  <si>
    <t>Překlepy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</si>
</sst>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35">
    <font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b/>
      <sz val="22"/>
      <color theme="0"/>
      <name val="Calibri"/>
      <family val="2"/>
      <charset val="238"/>
      <scheme val="minor"/>
    </font>
    <font>
      <b/>
      <sz val="11"/>
      <color indexed="81"/>
      <name val="Tahoma"/>
      <family val="2"/>
      <charset val="238"/>
    </font>
    <font>
      <sz val="11"/>
      <color indexed="81"/>
      <name val="Tahoma"/>
      <family val="2"/>
      <charset val="238"/>
    </font>
    <font>
      <b/>
      <sz val="11"/>
      <color theme="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b/>
      <sz val="16"/>
      <color theme="0"/>
      <name val="Calibri"/>
      <family val="2"/>
      <charset val="238"/>
      <scheme val="minor"/>
    </font>
    <font>
      <sz val="8"/>
      <color indexed="81"/>
      <name val="Tahoma"/>
      <family val="2"/>
      <charset val="238"/>
    </font>
    <font>
      <b/>
      <sz val="8"/>
      <color indexed="81"/>
      <name val="Tahoma"/>
      <family val="2"/>
      <charset val="238"/>
    </font>
    <font>
      <i/>
      <sz val="11"/>
      <color theme="1" tint="0.34998626667073579"/>
      <name val="Calibri"/>
      <family val="2"/>
      <charset val="238"/>
      <scheme val="minor"/>
    </font>
    <font>
      <b/>
      <sz val="20"/>
      <name val="Arial CE"/>
      <charset val="238"/>
    </font>
    <font>
      <sz val="11"/>
      <name val="Arial CE"/>
      <charset val="238"/>
    </font>
    <font>
      <sz val="10"/>
      <color rgb="FF333333"/>
      <name val="Open Sans"/>
      <family val="2"/>
      <charset val="238"/>
    </font>
    <font>
      <b/>
      <sz val="10"/>
      <color rgb="FF333333"/>
      <name val="Open Sans"/>
      <family val="2"/>
      <charset val="238"/>
    </font>
    <font>
      <i/>
      <sz val="10"/>
      <color rgb="FF333333"/>
      <name val="Open Sans"/>
      <family val="2"/>
      <charset val="238"/>
    </font>
    <font>
      <b/>
      <sz val="48"/>
      <color theme="4" tint="-0.499984740745262"/>
      <name val="Arial CE"/>
      <charset val="238"/>
    </font>
    <font>
      <sz val="20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30"/>
      <color theme="0"/>
      <name val="Calibri"/>
      <family val="2"/>
      <charset val="238"/>
      <scheme val="minor"/>
    </font>
    <font>
      <b/>
      <sz val="26"/>
      <color theme="0"/>
      <name val="Calibri"/>
      <family val="2"/>
      <charset val="238"/>
      <scheme val="minor"/>
    </font>
    <font>
      <sz val="14"/>
      <color theme="0"/>
      <name val="Calibri"/>
      <family val="2"/>
      <charset val="238"/>
      <scheme val="minor"/>
    </font>
    <font>
      <sz val="12"/>
      <color theme="0"/>
      <name val="Courier New"/>
      <family val="3"/>
      <charset val="238"/>
    </font>
    <font>
      <b/>
      <sz val="12"/>
      <name val="Arial CE"/>
      <charset val="238"/>
    </font>
    <font>
      <b/>
      <sz val="18"/>
      <name val="Calibri"/>
      <family val="2"/>
      <charset val="238"/>
      <scheme val="minor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b/>
      <i/>
      <sz val="12"/>
      <color theme="1"/>
      <name val="Calibri"/>
      <family val="2"/>
      <charset val="238"/>
      <scheme val="minor"/>
    </font>
    <font>
      <sz val="18"/>
      <name val="Arial CE"/>
      <charset val="238"/>
    </font>
    <font>
      <i/>
      <sz val="9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1"/>
      <color theme="1"/>
      <name val="Courier New"/>
      <family val="3"/>
      <charset val="238"/>
    </font>
  </fonts>
  <fills count="15">
    <fill>
      <patternFill patternType="none"/>
    </fill>
    <fill>
      <patternFill patternType="gray125"/>
    </fill>
    <fill>
      <patternFill patternType="solid">
        <fgColor theme="8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-0.499984740745262"/>
        <bgColor indexed="64"/>
      </patternFill>
    </fill>
    <fill>
      <patternFill patternType="solid">
        <fgColor theme="3" tint="-0.49998474074526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/>
        <bgColor theme="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99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theme="4"/>
      </left>
      <right/>
      <top style="thin">
        <color theme="4"/>
      </top>
      <bottom/>
      <diagonal/>
    </border>
    <border>
      <left/>
      <right style="thin">
        <color theme="4"/>
      </right>
      <top style="thin">
        <color theme="4"/>
      </top>
      <bottom/>
      <diagonal/>
    </border>
    <border>
      <left/>
      <right/>
      <top style="thin">
        <color theme="4"/>
      </top>
      <bottom/>
      <diagonal/>
    </border>
    <border>
      <left style="thin">
        <color theme="4"/>
      </left>
      <right/>
      <top style="thin">
        <color theme="4"/>
      </top>
      <bottom style="thin">
        <color indexed="64"/>
      </bottom>
      <diagonal/>
    </border>
    <border>
      <left/>
      <right/>
      <top style="thin">
        <color theme="4"/>
      </top>
      <bottom style="thin">
        <color indexed="64"/>
      </bottom>
      <diagonal/>
    </border>
    <border>
      <left/>
      <right style="thin">
        <color theme="4"/>
      </right>
      <top style="thin">
        <color theme="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ck">
        <color rgb="FF002060"/>
      </left>
      <right/>
      <top style="thick">
        <color rgb="FF002060"/>
      </top>
      <bottom/>
      <diagonal/>
    </border>
    <border>
      <left/>
      <right/>
      <top style="thick">
        <color rgb="FF002060"/>
      </top>
      <bottom/>
      <diagonal/>
    </border>
    <border>
      <left/>
      <right style="thick">
        <color rgb="FF002060"/>
      </right>
      <top style="thick">
        <color rgb="FF002060"/>
      </top>
      <bottom/>
      <diagonal/>
    </border>
    <border>
      <left style="thick">
        <color rgb="FF002060"/>
      </left>
      <right/>
      <top/>
      <bottom/>
      <diagonal/>
    </border>
    <border>
      <left/>
      <right style="thick">
        <color rgb="FF002060"/>
      </right>
      <top/>
      <bottom/>
      <diagonal/>
    </border>
    <border>
      <left style="thick">
        <color rgb="FF002060"/>
      </left>
      <right/>
      <top/>
      <bottom style="thick">
        <color rgb="FF002060"/>
      </bottom>
      <diagonal/>
    </border>
    <border>
      <left/>
      <right/>
      <top/>
      <bottom style="thick">
        <color rgb="FF002060"/>
      </bottom>
      <diagonal/>
    </border>
    <border>
      <left/>
      <right style="thick">
        <color rgb="FF002060"/>
      </right>
      <top/>
      <bottom style="thick">
        <color rgb="FF002060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08">
    <xf numFmtId="0" fontId="0" fillId="0" borderId="0" xfId="0"/>
    <xf numFmtId="0" fontId="0" fillId="3" borderId="0" xfId="0" applyFill="1"/>
    <xf numFmtId="0" fontId="0" fillId="0" borderId="1" xfId="0" applyBorder="1"/>
    <xf numFmtId="0" fontId="8" fillId="0" borderId="1" xfId="0" applyFont="1" applyBorder="1"/>
    <xf numFmtId="0" fontId="7" fillId="4" borderId="1" xfId="0" applyFont="1" applyFill="1" applyBorder="1"/>
    <xf numFmtId="0" fontId="0" fillId="0" borderId="1" xfId="0" applyFill="1" applyBorder="1"/>
    <xf numFmtId="0" fontId="0" fillId="0" borderId="2" xfId="0" applyBorder="1"/>
    <xf numFmtId="0" fontId="8" fillId="0" borderId="1" xfId="0" applyFont="1" applyFill="1" applyBorder="1"/>
    <xf numFmtId="0" fontId="0" fillId="0" borderId="0" xfId="0" quotePrefix="1"/>
    <xf numFmtId="0" fontId="7" fillId="7" borderId="3" xfId="0" applyFont="1" applyFill="1" applyBorder="1"/>
    <xf numFmtId="0" fontId="7" fillId="7" borderId="4" xfId="0" applyFont="1" applyFill="1" applyBorder="1"/>
    <xf numFmtId="3" fontId="0" fillId="0" borderId="3" xfId="0" applyNumberFormat="1" applyFont="1" applyBorder="1"/>
    <xf numFmtId="0" fontId="7" fillId="7" borderId="5" xfId="0" applyFont="1" applyFill="1" applyBorder="1"/>
    <xf numFmtId="3" fontId="0" fillId="0" borderId="5" xfId="0" applyNumberFormat="1" applyFont="1" applyBorder="1"/>
    <xf numFmtId="3" fontId="0" fillId="0" borderId="6" xfId="0" applyNumberFormat="1" applyFont="1" applyBorder="1"/>
    <xf numFmtId="3" fontId="0" fillId="0" borderId="7" xfId="0" applyNumberFormat="1" applyFont="1" applyBorder="1"/>
    <xf numFmtId="3" fontId="12" fillId="0" borderId="4" xfId="0" applyNumberFormat="1" applyFont="1" applyBorder="1"/>
    <xf numFmtId="3" fontId="12" fillId="0" borderId="8" xfId="0" applyNumberFormat="1" applyFont="1" applyBorder="1"/>
    <xf numFmtId="0" fontId="0" fillId="0" borderId="10" xfId="0" applyBorder="1"/>
    <xf numFmtId="0" fontId="3" fillId="0" borderId="0" xfId="1"/>
    <xf numFmtId="0" fontId="0" fillId="8" borderId="0" xfId="0" applyFill="1"/>
    <xf numFmtId="0" fontId="2" fillId="8" borderId="0" xfId="0" applyFont="1" applyFill="1"/>
    <xf numFmtId="0" fontId="0" fillId="8" borderId="0" xfId="0" quotePrefix="1" applyFill="1"/>
    <xf numFmtId="0" fontId="8" fillId="8" borderId="0" xfId="0" applyFont="1" applyFill="1"/>
    <xf numFmtId="0" fontId="3" fillId="0" borderId="0" xfId="1" applyAlignment="1">
      <alignment horizontal="left" vertical="center" wrapText="1" indent="1"/>
    </xf>
    <xf numFmtId="0" fontId="16" fillId="0" borderId="0" xfId="0" applyFont="1" applyAlignment="1">
      <alignment horizontal="left" vertical="center" wrapText="1" indent="1"/>
    </xf>
    <xf numFmtId="0" fontId="3" fillId="0" borderId="0" xfId="1" applyAlignment="1">
      <alignment horizontal="left" vertical="center" wrapText="1" indent="2"/>
    </xf>
    <xf numFmtId="0" fontId="2" fillId="0" borderId="0" xfId="0" applyFont="1"/>
    <xf numFmtId="0" fontId="18" fillId="0" borderId="0" xfId="0" applyFont="1" applyBorder="1" applyAlignment="1">
      <alignment horizontal="center" vertical="center" wrapText="1"/>
    </xf>
    <xf numFmtId="0" fontId="18" fillId="0" borderId="0" xfId="0" applyFont="1" applyAlignment="1">
      <alignment horizontal="center" vertical="center" wrapText="1"/>
    </xf>
    <xf numFmtId="0" fontId="19" fillId="10" borderId="0" xfId="0" applyFont="1" applyFill="1" applyBorder="1" applyAlignment="1">
      <alignment horizontal="center" vertical="center"/>
    </xf>
    <xf numFmtId="0" fontId="0" fillId="9" borderId="11" xfId="0" applyFill="1" applyBorder="1"/>
    <xf numFmtId="0" fontId="0" fillId="9" borderId="12" xfId="0" applyFill="1" applyBorder="1"/>
    <xf numFmtId="0" fontId="0" fillId="9" borderId="13" xfId="0" applyFill="1" applyBorder="1"/>
    <xf numFmtId="0" fontId="0" fillId="9" borderId="14" xfId="0" applyFill="1" applyBorder="1"/>
    <xf numFmtId="0" fontId="20" fillId="9" borderId="0" xfId="0" applyFont="1" applyFill="1" applyBorder="1"/>
    <xf numFmtId="0" fontId="0" fillId="9" borderId="0" xfId="0" applyFill="1" applyBorder="1"/>
    <xf numFmtId="0" fontId="2" fillId="9" borderId="0" xfId="0" applyFont="1" applyFill="1" applyBorder="1"/>
    <xf numFmtId="0" fontId="0" fillId="9" borderId="15" xfId="0" applyFill="1" applyBorder="1"/>
    <xf numFmtId="0" fontId="21" fillId="9" borderId="14" xfId="0" applyFont="1" applyFill="1" applyBorder="1"/>
    <xf numFmtId="0" fontId="21" fillId="9" borderId="0" xfId="0" applyFont="1" applyFill="1" applyBorder="1"/>
    <xf numFmtId="0" fontId="21" fillId="9" borderId="15" xfId="0" applyFont="1" applyFill="1" applyBorder="1"/>
    <xf numFmtId="0" fontId="21" fillId="0" borderId="0" xfId="0" applyFont="1"/>
    <xf numFmtId="0" fontId="0" fillId="9" borderId="16" xfId="0" applyFill="1" applyBorder="1"/>
    <xf numFmtId="0" fontId="0" fillId="9" borderId="17" xfId="0" applyFill="1" applyBorder="1"/>
    <xf numFmtId="0" fontId="0" fillId="9" borderId="18" xfId="0" applyFill="1" applyBorder="1"/>
    <xf numFmtId="0" fontId="0" fillId="11" borderId="11" xfId="0" applyFill="1" applyBorder="1"/>
    <xf numFmtId="0" fontId="0" fillId="11" borderId="12" xfId="0" applyFill="1" applyBorder="1"/>
    <xf numFmtId="0" fontId="0" fillId="11" borderId="13" xfId="0" applyFill="1" applyBorder="1"/>
    <xf numFmtId="0" fontId="13" fillId="11" borderId="0" xfId="0" applyFont="1" applyFill="1" applyBorder="1" applyAlignment="1">
      <alignment horizontal="center" vertical="center"/>
    </xf>
    <xf numFmtId="0" fontId="13" fillId="11" borderId="15" xfId="0" applyFont="1" applyFill="1" applyBorder="1" applyAlignment="1">
      <alignment horizontal="center" vertical="center"/>
    </xf>
    <xf numFmtId="0" fontId="23" fillId="11" borderId="14" xfId="0" applyFont="1" applyFill="1" applyBorder="1" applyAlignment="1">
      <alignment horizontal="center" vertical="center"/>
    </xf>
    <xf numFmtId="0" fontId="23" fillId="11" borderId="0" xfId="0" applyFont="1" applyFill="1" applyBorder="1" applyAlignment="1">
      <alignment horizontal="center" vertical="center"/>
    </xf>
    <xf numFmtId="0" fontId="24" fillId="11" borderId="14" xfId="0" applyFont="1" applyFill="1" applyBorder="1" applyAlignment="1">
      <alignment horizontal="center" vertical="top" wrapText="1"/>
    </xf>
    <xf numFmtId="0" fontId="14" fillId="11" borderId="0" xfId="0" applyFont="1" applyFill="1" applyBorder="1" applyAlignment="1">
      <alignment horizontal="center" vertical="center"/>
    </xf>
    <xf numFmtId="0" fontId="14" fillId="11" borderId="15" xfId="0" applyFont="1" applyFill="1" applyBorder="1" applyAlignment="1">
      <alignment horizontal="center" vertical="center"/>
    </xf>
    <xf numFmtId="0" fontId="0" fillId="11" borderId="16" xfId="0" applyFill="1" applyBorder="1"/>
    <xf numFmtId="0" fontId="0" fillId="11" borderId="17" xfId="0" applyFill="1" applyBorder="1"/>
    <xf numFmtId="0" fontId="0" fillId="11" borderId="18" xfId="0" applyFill="1" applyBorder="1"/>
    <xf numFmtId="0" fontId="26" fillId="8" borderId="11" xfId="0" applyFont="1" applyFill="1" applyBorder="1"/>
    <xf numFmtId="0" fontId="0" fillId="8" borderId="12" xfId="0" applyFill="1" applyBorder="1"/>
    <xf numFmtId="0" fontId="0" fillId="8" borderId="13" xfId="0" applyFill="1" applyBorder="1"/>
    <xf numFmtId="0" fontId="26" fillId="8" borderId="14" xfId="0" applyFont="1" applyFill="1" applyBorder="1"/>
    <xf numFmtId="0" fontId="27" fillId="8" borderId="0" xfId="0" applyFont="1" applyFill="1" applyBorder="1"/>
    <xf numFmtId="0" fontId="0" fillId="8" borderId="0" xfId="0" applyFill="1" applyBorder="1"/>
    <xf numFmtId="0" fontId="0" fillId="8" borderId="15" xfId="0" applyFill="1" applyBorder="1"/>
    <xf numFmtId="0" fontId="0" fillId="0" borderId="0" xfId="0" applyAlignment="1">
      <alignment vertical="center"/>
    </xf>
    <xf numFmtId="0" fontId="26" fillId="8" borderId="14" xfId="0" applyFont="1" applyFill="1" applyBorder="1" applyAlignment="1">
      <alignment vertical="center"/>
    </xf>
    <xf numFmtId="0" fontId="0" fillId="8" borderId="0" xfId="0" applyFill="1" applyBorder="1" applyAlignment="1">
      <alignment vertical="center"/>
    </xf>
    <xf numFmtId="0" fontId="0" fillId="8" borderId="15" xfId="0" applyFill="1" applyBorder="1" applyAlignment="1">
      <alignment vertical="center"/>
    </xf>
    <xf numFmtId="0" fontId="3" fillId="8" borderId="14" xfId="1" applyFill="1" applyBorder="1" applyAlignment="1">
      <alignment vertical="center"/>
    </xf>
    <xf numFmtId="0" fontId="3" fillId="8" borderId="16" xfId="1" applyFill="1" applyBorder="1"/>
    <xf numFmtId="0" fontId="0" fillId="8" borderId="17" xfId="0" applyFill="1" applyBorder="1"/>
    <xf numFmtId="0" fontId="3" fillId="8" borderId="17" xfId="1" applyFill="1" applyBorder="1"/>
    <xf numFmtId="0" fontId="0" fillId="8" borderId="18" xfId="0" applyFill="1" applyBorder="1"/>
    <xf numFmtId="0" fontId="3" fillId="8" borderId="0" xfId="1" applyFill="1"/>
    <xf numFmtId="0" fontId="3" fillId="8" borderId="0" xfId="1" applyFill="1" applyAlignment="1">
      <alignment vertical="center"/>
    </xf>
    <xf numFmtId="0" fontId="0" fillId="12" borderId="0" xfId="0" applyFill="1"/>
    <xf numFmtId="0" fontId="30" fillId="9" borderId="0" xfId="0" applyFont="1" applyFill="1" applyBorder="1"/>
    <xf numFmtId="0" fontId="0" fillId="13" borderId="0" xfId="0" applyFill="1"/>
    <xf numFmtId="0" fontId="8" fillId="8" borderId="1" xfId="0" applyFont="1" applyFill="1" applyBorder="1"/>
    <xf numFmtId="0" fontId="2" fillId="6" borderId="0" xfId="0" applyFont="1" applyFill="1"/>
    <xf numFmtId="0" fontId="0" fillId="9" borderId="1" xfId="0" applyFill="1" applyBorder="1"/>
    <xf numFmtId="0" fontId="32" fillId="0" borderId="0" xfId="0" applyFont="1" applyAlignment="1">
      <alignment vertical="center"/>
    </xf>
    <xf numFmtId="0" fontId="32" fillId="8" borderId="0" xfId="0" applyFont="1" applyFill="1" applyAlignment="1">
      <alignment vertical="center"/>
    </xf>
    <xf numFmtId="0" fontId="21" fillId="9" borderId="1" xfId="0" applyFont="1" applyFill="1" applyBorder="1"/>
    <xf numFmtId="0" fontId="21" fillId="9" borderId="0" xfId="0" applyFont="1" applyFill="1" applyBorder="1" applyAlignment="1">
      <alignment vertical="center"/>
    </xf>
    <xf numFmtId="0" fontId="34" fillId="8" borderId="0" xfId="0" quotePrefix="1" applyFont="1" applyFill="1"/>
    <xf numFmtId="0" fontId="21" fillId="9" borderId="2" xfId="0" applyFont="1" applyFill="1" applyBorder="1" applyAlignment="1">
      <alignment vertical="center"/>
    </xf>
    <xf numFmtId="0" fontId="0" fillId="9" borderId="1" xfId="0" quotePrefix="1" applyFill="1" applyBorder="1"/>
    <xf numFmtId="0" fontId="0" fillId="0" borderId="1" xfId="0" quotePrefix="1" applyBorder="1"/>
    <xf numFmtId="0" fontId="1" fillId="9" borderId="2" xfId="0" applyFont="1" applyFill="1" applyBorder="1" applyAlignment="1">
      <alignment vertical="center"/>
    </xf>
    <xf numFmtId="0" fontId="1" fillId="9" borderId="0" xfId="0" applyFont="1" applyFill="1" applyBorder="1" applyAlignment="1">
      <alignment vertical="center"/>
    </xf>
    <xf numFmtId="0" fontId="0" fillId="0" borderId="9" xfId="0" applyBorder="1" applyAlignment="1">
      <alignment horizontal="center"/>
    </xf>
    <xf numFmtId="0" fontId="18" fillId="0" borderId="0" xfId="0" applyFont="1" applyBorder="1" applyAlignment="1">
      <alignment horizontal="center" vertical="center" wrapText="1"/>
    </xf>
    <xf numFmtId="0" fontId="22" fillId="11" borderId="14" xfId="0" applyFont="1" applyFill="1" applyBorder="1" applyAlignment="1">
      <alignment horizontal="center" vertical="center"/>
    </xf>
    <xf numFmtId="0" fontId="22" fillId="11" borderId="0" xfId="0" applyFont="1" applyFill="1" applyBorder="1" applyAlignment="1">
      <alignment horizontal="center" vertical="center"/>
    </xf>
    <xf numFmtId="0" fontId="24" fillId="11" borderId="0" xfId="0" applyFont="1" applyFill="1" applyBorder="1" applyAlignment="1">
      <alignment horizontal="center" vertical="top" wrapText="1"/>
    </xf>
    <xf numFmtId="0" fontId="25" fillId="11" borderId="0" xfId="0" applyFont="1" applyFill="1" applyBorder="1" applyAlignment="1">
      <alignment horizontal="center" vertical="center"/>
    </xf>
    <xf numFmtId="0" fontId="25" fillId="11" borderId="15" xfId="0" applyFont="1" applyFill="1" applyBorder="1" applyAlignment="1">
      <alignment horizontal="center" vertical="center"/>
    </xf>
    <xf numFmtId="0" fontId="9" fillId="5" borderId="0" xfId="0" applyFont="1" applyFill="1" applyAlignment="1">
      <alignment horizontal="center" vertical="center"/>
    </xf>
    <xf numFmtId="0" fontId="0" fillId="0" borderId="0" xfId="0" applyAlignment="1">
      <alignment horizontal="center"/>
    </xf>
    <xf numFmtId="0" fontId="2" fillId="6" borderId="0" xfId="0" applyFont="1" applyFill="1" applyAlignment="1">
      <alignment horizontal="center"/>
    </xf>
    <xf numFmtId="0" fontId="3" fillId="0" borderId="0" xfId="1" applyAlignment="1">
      <alignment horizontal="center"/>
    </xf>
    <xf numFmtId="0" fontId="31" fillId="14" borderId="0" xfId="0" applyFont="1" applyFill="1" applyAlignment="1">
      <alignment horizontal="center"/>
    </xf>
    <xf numFmtId="0" fontId="31" fillId="12" borderId="0" xfId="0" quotePrefix="1" applyFont="1" applyFill="1" applyAlignment="1">
      <alignment horizontal="center" vertical="center"/>
    </xf>
    <xf numFmtId="0" fontId="31" fillId="13" borderId="0" xfId="0" quotePrefix="1" applyFont="1" applyFill="1" applyAlignment="1">
      <alignment horizontal="center" vertical="center"/>
    </xf>
    <xf numFmtId="0" fontId="4" fillId="2" borderId="0" xfId="0" applyFont="1" applyFill="1" applyAlignment="1">
      <alignment horizontal="center"/>
    </xf>
  </cellXfs>
  <cellStyles count="2">
    <cellStyle name="Hyperlink" xfId="1" builtinId="8"/>
    <cellStyle name="Normal" xfId="0" builtinId="0"/>
  </cellStyles>
  <dxfs count="2"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2" defaultPivotStyle="PivotStyleLight16">
    <tableStyle name="MySqlDefault" pivot="0" table="0" count="2" xr9:uid="{00000000-0011-0000-FFFF-FFFF00000000}">
      <tableStyleElement type="wholeTable" dxfId="1"/>
      <tableStyleElement type="headerRow" dxfId="0"/>
    </tableStyle>
  </tableStyles>
  <colors>
    <mruColors>
      <color rgb="FFFEECD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hyperlink" Target="https://mvp.microsoft.com/en-us/PublicProfile/5002722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352425</xdr:colOff>
      <xdr:row>12</xdr:row>
      <xdr:rowOff>76200</xdr:rowOff>
    </xdr:from>
    <xdr:to>
      <xdr:col>7</xdr:col>
      <xdr:colOff>352425</xdr:colOff>
      <xdr:row>15</xdr:row>
      <xdr:rowOff>95151</xdr:rowOff>
    </xdr:to>
    <xdr:pic>
      <xdr:nvPicPr>
        <xdr:cNvPr id="2" name="Obrázek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A77F690C-86BB-485A-9643-951F6B45363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143500" y="3105150"/>
          <a:ext cx="0" cy="790476"/>
        </a:xfrm>
        <a:prstGeom prst="rect">
          <a:avLst/>
        </a:prstGeom>
      </xdr:spPr>
    </xdr:pic>
    <xdr:clientData/>
  </xdr:twoCellAnchor>
  <xdr:twoCellAnchor editAs="oneCell">
    <xdr:from>
      <xdr:col>7</xdr:col>
      <xdr:colOff>349491</xdr:colOff>
      <xdr:row>20</xdr:row>
      <xdr:rowOff>0</xdr:rowOff>
    </xdr:from>
    <xdr:to>
      <xdr:col>7</xdr:col>
      <xdr:colOff>349491</xdr:colOff>
      <xdr:row>23</xdr:row>
      <xdr:rowOff>228600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8B401339-BB5F-45DF-8EAF-CBF12E4960F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5140566" y="4991100"/>
          <a:ext cx="0" cy="704850"/>
        </a:xfrm>
        <a:prstGeom prst="rect">
          <a:avLst/>
        </a:prstGeom>
      </xdr:spPr>
    </xdr:pic>
    <xdr:clientData/>
  </xdr:twoCellAnchor>
  <xdr:twoCellAnchor editAs="oneCell">
    <xdr:from>
      <xdr:col>7</xdr:col>
      <xdr:colOff>317259</xdr:colOff>
      <xdr:row>12</xdr:row>
      <xdr:rowOff>104775</xdr:rowOff>
    </xdr:from>
    <xdr:to>
      <xdr:col>7</xdr:col>
      <xdr:colOff>317259</xdr:colOff>
      <xdr:row>15</xdr:row>
      <xdr:rowOff>122860</xdr:rowOff>
    </xdr:to>
    <xdr:pic>
      <xdr:nvPicPr>
        <xdr:cNvPr id="4" name="Obrázek 3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4D5127EB-2B4F-417A-B02D-20493BAC4E2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108334" y="3133725"/>
          <a:ext cx="0" cy="789610"/>
        </a:xfrm>
        <a:prstGeom prst="rect">
          <a:avLst/>
        </a:prstGeom>
      </xdr:spPr>
    </xdr:pic>
    <xdr:clientData/>
  </xdr:twoCellAnchor>
  <xdr:twoCellAnchor editAs="oneCell">
    <xdr:from>
      <xdr:col>7</xdr:col>
      <xdr:colOff>314325</xdr:colOff>
      <xdr:row>20</xdr:row>
      <xdr:rowOff>0</xdr:rowOff>
    </xdr:from>
    <xdr:to>
      <xdr:col>7</xdr:col>
      <xdr:colOff>314325</xdr:colOff>
      <xdr:row>23</xdr:row>
      <xdr:rowOff>226868</xdr:rowOff>
    </xdr:to>
    <xdr:pic>
      <xdr:nvPicPr>
        <xdr:cNvPr id="5" name="Obrázek 4">
          <a:extLst>
            <a:ext uri="{FF2B5EF4-FFF2-40B4-BE49-F238E27FC236}">
              <a16:creationId xmlns:a16="http://schemas.microsoft.com/office/drawing/2014/main" id="{C76BAD86-E1F1-4BC3-BB31-13540635AFD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5105400" y="4991100"/>
          <a:ext cx="0" cy="703118"/>
        </a:xfrm>
        <a:prstGeom prst="rect">
          <a:avLst/>
        </a:prstGeom>
      </xdr:spPr>
    </xdr:pic>
    <xdr:clientData/>
  </xdr:twoCellAnchor>
  <xdr:twoCellAnchor editAs="oneCell">
    <xdr:from>
      <xdr:col>7</xdr:col>
      <xdr:colOff>352425</xdr:colOff>
      <xdr:row>12</xdr:row>
      <xdr:rowOff>76200</xdr:rowOff>
    </xdr:from>
    <xdr:to>
      <xdr:col>7</xdr:col>
      <xdr:colOff>352425</xdr:colOff>
      <xdr:row>15</xdr:row>
      <xdr:rowOff>95151</xdr:rowOff>
    </xdr:to>
    <xdr:pic>
      <xdr:nvPicPr>
        <xdr:cNvPr id="6" name="Obrázek 5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50182AB7-3FA4-485A-8F88-04362B88C30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143500" y="3105150"/>
          <a:ext cx="0" cy="790476"/>
        </a:xfrm>
        <a:prstGeom prst="rect">
          <a:avLst/>
        </a:prstGeom>
      </xdr:spPr>
    </xdr:pic>
    <xdr:clientData/>
  </xdr:twoCellAnchor>
  <xdr:twoCellAnchor editAs="oneCell">
    <xdr:from>
      <xdr:col>7</xdr:col>
      <xdr:colOff>349491</xdr:colOff>
      <xdr:row>20</xdr:row>
      <xdr:rowOff>0</xdr:rowOff>
    </xdr:from>
    <xdr:to>
      <xdr:col>7</xdr:col>
      <xdr:colOff>349491</xdr:colOff>
      <xdr:row>23</xdr:row>
      <xdr:rowOff>228600</xdr:rowOff>
    </xdr:to>
    <xdr:pic>
      <xdr:nvPicPr>
        <xdr:cNvPr id="7" name="Obrázek 6">
          <a:extLst>
            <a:ext uri="{FF2B5EF4-FFF2-40B4-BE49-F238E27FC236}">
              <a16:creationId xmlns:a16="http://schemas.microsoft.com/office/drawing/2014/main" id="{28EF09AD-06A4-49F2-B572-FBAC64B048C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5140566" y="4991100"/>
          <a:ext cx="0" cy="704850"/>
        </a:xfrm>
        <a:prstGeom prst="rect">
          <a:avLst/>
        </a:prstGeom>
      </xdr:spPr>
    </xdr:pic>
    <xdr:clientData/>
  </xdr:twoCellAnchor>
  <xdr:twoCellAnchor editAs="oneCell">
    <xdr:from>
      <xdr:col>7</xdr:col>
      <xdr:colOff>317259</xdr:colOff>
      <xdr:row>12</xdr:row>
      <xdr:rowOff>104775</xdr:rowOff>
    </xdr:from>
    <xdr:to>
      <xdr:col>7</xdr:col>
      <xdr:colOff>317259</xdr:colOff>
      <xdr:row>15</xdr:row>
      <xdr:rowOff>122860</xdr:rowOff>
    </xdr:to>
    <xdr:pic>
      <xdr:nvPicPr>
        <xdr:cNvPr id="8" name="Obrázek 7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3CF1D558-0EB3-4F51-982A-0A1953B7F65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108334" y="3133725"/>
          <a:ext cx="1962771" cy="789610"/>
        </a:xfrm>
        <a:prstGeom prst="rect">
          <a:avLst/>
        </a:prstGeom>
      </xdr:spPr>
    </xdr:pic>
    <xdr:clientData/>
  </xdr:twoCellAnchor>
  <xdr:twoCellAnchor editAs="oneCell">
    <xdr:from>
      <xdr:col>7</xdr:col>
      <xdr:colOff>285750</xdr:colOff>
      <xdr:row>12</xdr:row>
      <xdr:rowOff>152400</xdr:rowOff>
    </xdr:from>
    <xdr:to>
      <xdr:col>9</xdr:col>
      <xdr:colOff>353046</xdr:colOff>
      <xdr:row>16</xdr:row>
      <xdr:rowOff>2845</xdr:rowOff>
    </xdr:to>
    <xdr:pic>
      <xdr:nvPicPr>
        <xdr:cNvPr id="9" name="Obrázek 8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E67F0990-886D-4272-8995-FC01868E227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076825" y="3238500"/>
          <a:ext cx="1962771" cy="78961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7</xdr:col>
      <xdr:colOff>0</xdr:colOff>
      <xdr:row>0</xdr:row>
      <xdr:rowOff>58615</xdr:rowOff>
    </xdr:from>
    <xdr:ext cx="344710" cy="311496"/>
    <xdr:sp macro="" textlink="">
      <xdr:nvSpPr>
        <xdr:cNvPr id="2" name="TextovéPole 1">
          <a:extLst>
            <a:ext uri="{FF2B5EF4-FFF2-40B4-BE49-F238E27FC236}">
              <a16:creationId xmlns:a16="http://schemas.microsoft.com/office/drawing/2014/main" id="{8BE1B34E-6E5D-4B0D-AD89-C97073630AA3}"/>
            </a:ext>
          </a:extLst>
        </xdr:cNvPr>
        <xdr:cNvSpPr txBox="1"/>
      </xdr:nvSpPr>
      <xdr:spPr>
        <a:xfrm>
          <a:off x="8969618" y="58615"/>
          <a:ext cx="34471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cs-CZ" sz="1400">
              <a:solidFill>
                <a:schemeClr val="bg1"/>
              </a:solidFill>
              <a:sym typeface="Wingdings" panose="05000000000000000000" pitchFamily="2" charset="2"/>
            </a:rPr>
            <a:t></a:t>
          </a:r>
          <a:endParaRPr lang="cs-CZ" sz="1400">
            <a:solidFill>
              <a:schemeClr val="bg1"/>
            </a:solidFill>
          </a:endParaRPr>
        </a:p>
      </xdr:txBody>
    </xdr:sp>
    <xdr:clientData/>
  </xdr:oneCellAnchor>
  <xdr:oneCellAnchor>
    <xdr:from>
      <xdr:col>7</xdr:col>
      <xdr:colOff>0</xdr:colOff>
      <xdr:row>0</xdr:row>
      <xdr:rowOff>64476</xdr:rowOff>
    </xdr:from>
    <xdr:ext cx="344710" cy="311496"/>
    <xdr:sp macro="" textlink="">
      <xdr:nvSpPr>
        <xdr:cNvPr id="3" name="TextovéPole 2">
          <a:extLst>
            <a:ext uri="{FF2B5EF4-FFF2-40B4-BE49-F238E27FC236}">
              <a16:creationId xmlns:a16="http://schemas.microsoft.com/office/drawing/2014/main" id="{E58CE918-A076-47D9-A8B8-516A56949D69}"/>
            </a:ext>
          </a:extLst>
        </xdr:cNvPr>
        <xdr:cNvSpPr txBox="1"/>
      </xdr:nvSpPr>
      <xdr:spPr>
        <a:xfrm>
          <a:off x="7801707" y="64476"/>
          <a:ext cx="34471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cs-CZ" sz="1400">
              <a:solidFill>
                <a:schemeClr val="bg1"/>
              </a:solidFill>
              <a:sym typeface="Wingdings" panose="05000000000000000000" pitchFamily="2" charset="2"/>
            </a:rPr>
            <a:t></a:t>
          </a:r>
          <a:endParaRPr lang="cs-CZ" sz="1400">
            <a:solidFill>
              <a:schemeClr val="bg1"/>
            </a:solidFill>
          </a:endParaRPr>
        </a:p>
      </xdr:txBody>
    </xdr:sp>
    <xdr:clientData/>
  </xdr:oneCellAnchor>
  <xdr:oneCellAnchor>
    <xdr:from>
      <xdr:col>7</xdr:col>
      <xdr:colOff>0</xdr:colOff>
      <xdr:row>0</xdr:row>
      <xdr:rowOff>51288</xdr:rowOff>
    </xdr:from>
    <xdr:ext cx="367601" cy="342786"/>
    <xdr:sp macro="" textlink="">
      <xdr:nvSpPr>
        <xdr:cNvPr id="4" name="TextovéPole 3">
          <a:extLst>
            <a:ext uri="{FF2B5EF4-FFF2-40B4-BE49-F238E27FC236}">
              <a16:creationId xmlns:a16="http://schemas.microsoft.com/office/drawing/2014/main" id="{C2EF3DE0-D2B7-499D-BF01-2FF507F70B8B}"/>
            </a:ext>
          </a:extLst>
        </xdr:cNvPr>
        <xdr:cNvSpPr txBox="1"/>
      </xdr:nvSpPr>
      <xdr:spPr>
        <a:xfrm>
          <a:off x="8710979" y="51288"/>
          <a:ext cx="367601" cy="34278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cs-CZ" sz="1600">
              <a:solidFill>
                <a:schemeClr val="bg1"/>
              </a:solidFill>
              <a:sym typeface="Wingdings" panose="05000000000000000000" pitchFamily="2" charset="2"/>
            </a:rPr>
            <a:t></a:t>
          </a:r>
          <a:endParaRPr lang="cs-CZ" sz="1600">
            <a:solidFill>
              <a:schemeClr val="bg1"/>
            </a:solidFill>
          </a:endParaRPr>
        </a:p>
      </xdr:txBody>
    </xdr:sp>
    <xdr:clientData/>
  </xdr:oneCellAnchor>
  <xdr:oneCellAnchor>
    <xdr:from>
      <xdr:col>7</xdr:col>
      <xdr:colOff>0</xdr:colOff>
      <xdr:row>0</xdr:row>
      <xdr:rowOff>65941</xdr:rowOff>
    </xdr:from>
    <xdr:ext cx="344710" cy="311496"/>
    <xdr:sp macro="" textlink="">
      <xdr:nvSpPr>
        <xdr:cNvPr id="5" name="TextovéPole 4">
          <a:extLst>
            <a:ext uri="{FF2B5EF4-FFF2-40B4-BE49-F238E27FC236}">
              <a16:creationId xmlns:a16="http://schemas.microsoft.com/office/drawing/2014/main" id="{A6FEFC6F-D0C6-405E-A00A-BBFDA2F3DCE5}"/>
            </a:ext>
          </a:extLst>
        </xdr:cNvPr>
        <xdr:cNvSpPr txBox="1"/>
      </xdr:nvSpPr>
      <xdr:spPr>
        <a:xfrm>
          <a:off x="8243522" y="65941"/>
          <a:ext cx="34471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cs-CZ" sz="1400">
              <a:solidFill>
                <a:schemeClr val="bg1"/>
              </a:solidFill>
              <a:sym typeface="Wingdings" panose="05000000000000000000" pitchFamily="2" charset="2"/>
            </a:rPr>
            <a:t></a:t>
          </a:r>
          <a:endParaRPr lang="cs-CZ" sz="1400">
            <a:solidFill>
              <a:schemeClr val="bg1"/>
            </a:solidFill>
          </a:endParaRPr>
        </a:p>
      </xdr:txBody>
    </xdr:sp>
    <xdr:clientData/>
  </xdr:oneCellAnchor>
  <xdr:oneCellAnchor>
    <xdr:from>
      <xdr:col>7</xdr:col>
      <xdr:colOff>0</xdr:colOff>
      <xdr:row>0</xdr:row>
      <xdr:rowOff>49823</xdr:rowOff>
    </xdr:from>
    <xdr:ext cx="367601" cy="342786"/>
    <xdr:sp macro="" textlink="">
      <xdr:nvSpPr>
        <xdr:cNvPr id="6" name="TextovéPole 5">
          <a:extLst>
            <a:ext uri="{FF2B5EF4-FFF2-40B4-BE49-F238E27FC236}">
              <a16:creationId xmlns:a16="http://schemas.microsoft.com/office/drawing/2014/main" id="{F253CFD8-85C6-49F7-ACBE-1CFA5B16A326}"/>
            </a:ext>
          </a:extLst>
        </xdr:cNvPr>
        <xdr:cNvSpPr txBox="1"/>
      </xdr:nvSpPr>
      <xdr:spPr>
        <a:xfrm>
          <a:off x="11106149" y="49823"/>
          <a:ext cx="367601" cy="34278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cs-CZ" sz="1600">
              <a:solidFill>
                <a:schemeClr val="bg1"/>
              </a:solidFill>
              <a:sym typeface="Wingdings" panose="05000000000000000000" pitchFamily="2" charset="2"/>
            </a:rPr>
            <a:t></a:t>
          </a:r>
          <a:endParaRPr lang="cs-CZ" sz="1600">
            <a:solidFill>
              <a:schemeClr val="bg1"/>
            </a:solidFill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drawing" Target="../drawings/drawing1.xml"/><Relationship Id="rId3" Type="http://schemas.openxmlformats.org/officeDocument/2006/relationships/hyperlink" Target="http://office.lasakovi.com/excel/funkce/ms-excel-funkce-vyhledavaci/" TargetMode="External"/><Relationship Id="rId7" Type="http://schemas.openxmlformats.org/officeDocument/2006/relationships/hyperlink" Target="http://bit.ly/pivotkySeduo" TargetMode="External"/><Relationship Id="rId2" Type="http://schemas.openxmlformats.org/officeDocument/2006/relationships/hyperlink" Target="http://office.lasakovi.com/excel/funkce/ms-excel-funkce-cz-en/" TargetMode="External"/><Relationship Id="rId1" Type="http://schemas.openxmlformats.org/officeDocument/2006/relationships/hyperlink" Target="http://office.lasakovi.com/excel/zaklady/on-line-kurz-zdarma/" TargetMode="External"/><Relationship Id="rId6" Type="http://schemas.openxmlformats.org/officeDocument/2006/relationships/hyperlink" Target="http://bit.ly/ExcelSeduo" TargetMode="External"/><Relationship Id="rId5" Type="http://schemas.openxmlformats.org/officeDocument/2006/relationships/hyperlink" Target="http://office.lasakovi.com/excel/funkce/svyhledat-funkce-excel/" TargetMode="External"/><Relationship Id="rId4" Type="http://schemas.openxmlformats.org/officeDocument/2006/relationships/hyperlink" Target="http://office.lasakovi.com/excel/funkce/funkce-vyhledavaci-svyhledat-vvyhledat/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s://office.lasakovi.com/" TargetMode="Externa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hyperlink" Target="http://office.lasakovi.com/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hyperlink" Target="http://office.lasakovi.com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hyperlink" Target="http://office.lasakovi.com/" TargetMode="External"/></Relationships>
</file>

<file path=xl/worksheets/_rels/sheet9.xml.rels><?xml version="1.0" encoding="UTF-8" standalone="yes"?>
<Relationships xmlns="http://schemas.openxmlformats.org/package/2006/relationships"><Relationship Id="rId8" Type="http://schemas.openxmlformats.org/officeDocument/2006/relationships/hyperlink" Target="http://office.lasakovi.com/excel/funkce-vyhledavaci/POZVYHLEDAT-MATCH/" TargetMode="External"/><Relationship Id="rId13" Type="http://schemas.openxmlformats.org/officeDocument/2006/relationships/hyperlink" Target="http://office.lasakovi.com/excel/funkce-vyhledavaci/SVYHLEDAT-dve-stejne-hodnoty-excel/" TargetMode="External"/><Relationship Id="rId18" Type="http://schemas.openxmlformats.org/officeDocument/2006/relationships/hyperlink" Target="http://office.lasakovi.com/" TargetMode="External"/><Relationship Id="rId3" Type="http://schemas.openxmlformats.org/officeDocument/2006/relationships/hyperlink" Target="http://office.lasakovi.com/excel/funkce-vyhledavaci/INDEX-hodnota-z-tabulky-Excel/" TargetMode="External"/><Relationship Id="rId7" Type="http://schemas.openxmlformats.org/officeDocument/2006/relationships/hyperlink" Target="http://office.lasakovi.com/excel/funkce-vyhledavaci/posun-offset-funkce-excel/" TargetMode="External"/><Relationship Id="rId12" Type="http://schemas.openxmlformats.org/officeDocument/2006/relationships/hyperlink" Target="http://office.lasakovi.com/excel/funkce-vyhledavaci/SLOUPEC-COLUMN-cislo-sloupce-Excel/" TargetMode="External"/><Relationship Id="rId17" Type="http://schemas.openxmlformats.org/officeDocument/2006/relationships/hyperlink" Target="http://office.lasakovi.com/excel/funkce-vyhledavaci/ZVOLIT-CHOOSE-poradi-prvku-Excel/" TargetMode="External"/><Relationship Id="rId2" Type="http://schemas.openxmlformats.org/officeDocument/2006/relationships/hyperlink" Target="http://office.lasakovi.com/excel/funkce-vyhledavaci/HYPERTEXTOVY-ODKAZ-HYPERLINK-odkaz-hypertextovy-Excel/" TargetMode="External"/><Relationship Id="rId16" Type="http://schemas.openxmlformats.org/officeDocument/2006/relationships/hyperlink" Target="http://office.lasakovi.com/excel/funkce-vyhledavaci/TRANSPOZICE-TRANSPOSE-transponovat-Excel/" TargetMode="External"/><Relationship Id="rId1" Type="http://schemas.openxmlformats.org/officeDocument/2006/relationships/hyperlink" Target="http://office.lasakovi.com/excel/funkce-vyhledavaci/FORMULATEXT-vzorec-jako-retezec-Excel/" TargetMode="External"/><Relationship Id="rId6" Type="http://schemas.openxmlformats.org/officeDocument/2006/relationships/hyperlink" Target="http://office.lasakovi.com/excel/funkce-vyhledavaci/POCET-BLOKU-AREAS-pocet-oblasti-Excel/" TargetMode="External"/><Relationship Id="rId11" Type="http://schemas.openxmlformats.org/officeDocument/2006/relationships/hyperlink" Target="http://office.lasakovi.com/excel/funkce-vyhledavaci/SLOUPCE-COLUMNS-pocet-sloupcu-Excel/" TargetMode="External"/><Relationship Id="rId5" Type="http://schemas.openxmlformats.org/officeDocument/2006/relationships/hyperlink" Target="http://office.lasakovi.com/excel/funkce-vyhledavaci/ODKAZ-ADDRESS-adresa-bunky-Excel/" TargetMode="External"/><Relationship Id="rId15" Type="http://schemas.openxmlformats.org/officeDocument/2006/relationships/hyperlink" Target="http://office.lasakovi.com/excel/funkce-vyhledavaci/TRANSPOZICE-TRANSPOSE-transponovat-Excel/" TargetMode="External"/><Relationship Id="rId10" Type="http://schemas.openxmlformats.org/officeDocument/2006/relationships/hyperlink" Target="http://office.lasakovi.com/excel/funkce-vyhledavaci/RADKY-ROWS-pocet-radku-Excel/" TargetMode="External"/><Relationship Id="rId4" Type="http://schemas.openxmlformats.org/officeDocument/2006/relationships/hyperlink" Target="http://office.lasakovi.com/excel/funkce-vyhledavaci/neprimy-odkaz-indirect/" TargetMode="External"/><Relationship Id="rId9" Type="http://schemas.openxmlformats.org/officeDocument/2006/relationships/hyperlink" Target="http://office.lasakovi.com/excel/funkce-vyhledavaci/RADEK-ROW-cislo-radku-Excel/" TargetMode="External"/><Relationship Id="rId14" Type="http://schemas.openxmlformats.org/officeDocument/2006/relationships/hyperlink" Target="http://office.lasakovi.com/excel/funkce-vyhledavaci/TRANSPOZICE-TRANSPOSE-transponovat-Excel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63"/>
  <sheetViews>
    <sheetView showGridLines="0" tabSelected="1" workbookViewId="0">
      <selection activeCell="E11" sqref="E11"/>
    </sheetView>
  </sheetViews>
  <sheetFormatPr defaultColWidth="0" defaultRowHeight="15" customHeight="1" zeroHeight="1"/>
  <cols>
    <col min="1" max="1" width="1.28515625" customWidth="1"/>
    <col min="2" max="2" width="1.7109375" customWidth="1"/>
    <col min="3" max="3" width="3.28515625" customWidth="1"/>
    <col min="4" max="4" width="5.28515625" customWidth="1"/>
    <col min="5" max="5" width="32" customWidth="1"/>
    <col min="6" max="6" width="21" customWidth="1"/>
    <col min="7" max="7" width="13" customWidth="1"/>
    <col min="8" max="8" width="16.42578125" customWidth="1"/>
    <col min="9" max="9" width="12" customWidth="1"/>
    <col min="10" max="10" width="7.140625" customWidth="1"/>
    <col min="11" max="11" width="1.85546875" customWidth="1"/>
    <col min="12" max="12" width="1.42578125" customWidth="1"/>
    <col min="13" max="16" width="0" hidden="1" customWidth="1"/>
    <col min="17" max="16384" width="9.140625" hidden="1"/>
  </cols>
  <sheetData>
    <row r="1" spans="3:16" ht="8.25" customHeight="1"/>
    <row r="2" spans="3:16" ht="54" customHeight="1">
      <c r="C2" s="94" t="s">
        <v>76</v>
      </c>
      <c r="D2" s="94"/>
      <c r="E2" s="94"/>
      <c r="F2" s="94"/>
      <c r="G2" s="94"/>
      <c r="H2" s="94"/>
      <c r="I2" s="94"/>
      <c r="J2" s="94"/>
      <c r="K2" s="28"/>
      <c r="L2" s="29"/>
    </row>
    <row r="3" spans="3:16" ht="17.25" customHeight="1" thickBot="1">
      <c r="C3" s="30"/>
      <c r="D3" s="30"/>
      <c r="E3" s="30"/>
      <c r="F3" s="30"/>
      <c r="G3" s="30"/>
      <c r="H3" s="30"/>
      <c r="I3" s="30"/>
      <c r="J3" s="30"/>
    </row>
    <row r="4" spans="3:16" ht="11.25" customHeight="1" thickTop="1">
      <c r="C4" s="31"/>
      <c r="D4" s="32"/>
      <c r="E4" s="32"/>
      <c r="F4" s="32"/>
      <c r="G4" s="32"/>
      <c r="H4" s="32"/>
      <c r="I4" s="32"/>
      <c r="J4" s="33"/>
    </row>
    <row r="5" spans="3:16" ht="27.75" customHeight="1">
      <c r="C5" s="34"/>
      <c r="D5" s="35" t="s">
        <v>77</v>
      </c>
      <c r="E5" s="36"/>
      <c r="F5" s="36"/>
      <c r="G5" s="37"/>
      <c r="H5" s="36"/>
      <c r="I5" s="36"/>
      <c r="J5" s="38"/>
    </row>
    <row r="6" spans="3:16" s="42" customFormat="1" ht="20.25" customHeight="1">
      <c r="C6" s="39"/>
      <c r="D6" s="85"/>
      <c r="E6" s="86" t="s">
        <v>80</v>
      </c>
      <c r="F6" s="40"/>
      <c r="G6" s="78"/>
      <c r="H6" s="40"/>
      <c r="I6" s="40"/>
      <c r="J6" s="41"/>
    </row>
    <row r="7" spans="3:16" s="42" customFormat="1" ht="20.25" customHeight="1">
      <c r="C7" s="39"/>
      <c r="D7" s="85"/>
      <c r="E7" s="86" t="s">
        <v>81</v>
      </c>
      <c r="F7" s="40"/>
      <c r="G7" s="40"/>
      <c r="H7" s="40"/>
      <c r="I7" s="40"/>
      <c r="J7" s="41"/>
    </row>
    <row r="8" spans="3:16" s="42" customFormat="1" ht="20.25" customHeight="1">
      <c r="C8" s="39"/>
      <c r="D8" s="85"/>
      <c r="E8" s="92" t="s">
        <v>192</v>
      </c>
      <c r="F8" s="40"/>
      <c r="G8" s="40"/>
      <c r="H8" s="40"/>
      <c r="I8" s="40"/>
      <c r="J8" s="41"/>
    </row>
    <row r="9" spans="3:16" s="42" customFormat="1" ht="20.25" customHeight="1">
      <c r="C9" s="39"/>
      <c r="D9" s="85"/>
      <c r="E9" s="91" t="s">
        <v>191</v>
      </c>
      <c r="F9" s="88"/>
      <c r="G9" s="88"/>
      <c r="H9" s="88"/>
      <c r="I9" s="88"/>
      <c r="J9" s="41"/>
    </row>
    <row r="10" spans="3:16" s="42" customFormat="1" ht="20.25" customHeight="1">
      <c r="C10" s="39"/>
      <c r="D10" s="85"/>
      <c r="E10" s="92" t="s">
        <v>211</v>
      </c>
      <c r="F10" s="86"/>
      <c r="G10" s="86"/>
      <c r="H10" s="86"/>
      <c r="I10" s="86"/>
      <c r="J10" s="41"/>
    </row>
    <row r="11" spans="3:16" ht="15.75" thickBot="1">
      <c r="C11" s="43"/>
      <c r="D11" s="44"/>
      <c r="E11" s="44"/>
      <c r="F11" s="44"/>
      <c r="G11" s="44"/>
      <c r="H11" s="44"/>
      <c r="I11" s="44"/>
      <c r="J11" s="45"/>
    </row>
    <row r="12" spans="3:16" ht="16.5" thickTop="1" thickBot="1"/>
    <row r="13" spans="3:16" ht="15.75" customHeight="1" thickTop="1">
      <c r="C13" s="46"/>
      <c r="D13" s="47"/>
      <c r="E13" s="47"/>
      <c r="F13" s="47"/>
      <c r="G13" s="47"/>
      <c r="H13" s="47"/>
      <c r="I13" s="47"/>
      <c r="J13" s="48"/>
    </row>
    <row r="14" spans="3:16" ht="22.5" customHeight="1">
      <c r="C14" s="95" t="s">
        <v>43</v>
      </c>
      <c r="D14" s="96"/>
      <c r="E14" s="96"/>
      <c r="F14" s="96"/>
      <c r="G14" s="96"/>
      <c r="H14" s="49"/>
      <c r="I14" s="49"/>
      <c r="J14" s="50"/>
      <c r="P14" s="8"/>
    </row>
    <row r="15" spans="3:16" ht="22.5" customHeight="1">
      <c r="C15" s="95"/>
      <c r="D15" s="96"/>
      <c r="E15" s="96"/>
      <c r="F15" s="96"/>
      <c r="G15" s="96"/>
      <c r="H15" s="49"/>
      <c r="I15" s="49"/>
      <c r="J15" s="50"/>
      <c r="P15" s="8"/>
    </row>
    <row r="16" spans="3:16" ht="13.5" customHeight="1">
      <c r="C16" s="51"/>
      <c r="D16" s="52"/>
      <c r="E16" s="52"/>
      <c r="F16" s="52"/>
      <c r="G16" s="52"/>
      <c r="H16" s="49"/>
      <c r="I16" s="49"/>
      <c r="J16" s="50"/>
      <c r="P16" s="8"/>
    </row>
    <row r="17" spans="1:10" ht="18" customHeight="1">
      <c r="C17" s="53"/>
      <c r="D17" s="97" t="s">
        <v>78</v>
      </c>
      <c r="E17" s="97"/>
      <c r="F17" s="97"/>
      <c r="G17" s="97"/>
      <c r="H17" s="54"/>
      <c r="I17" s="54"/>
      <c r="J17" s="55"/>
    </row>
    <row r="18" spans="1:10" ht="26.25" customHeight="1">
      <c r="C18" s="53"/>
      <c r="D18" s="97"/>
      <c r="E18" s="97"/>
      <c r="F18" s="97"/>
      <c r="G18" s="97"/>
      <c r="H18" s="98">
        <v>5002722</v>
      </c>
      <c r="I18" s="98"/>
      <c r="J18" s="99"/>
    </row>
    <row r="19" spans="1:10" ht="12" customHeight="1" thickBot="1">
      <c r="C19" s="56"/>
      <c r="D19" s="57"/>
      <c r="E19" s="57"/>
      <c r="F19" s="57"/>
      <c r="G19" s="57"/>
      <c r="H19" s="57"/>
      <c r="I19" s="57"/>
      <c r="J19" s="58"/>
    </row>
    <row r="20" spans="1:10" ht="15.75" customHeight="1" thickTop="1" thickBot="1"/>
    <row r="21" spans="1:10" ht="15.75" hidden="1" thickBot="1"/>
    <row r="22" spans="1:10" ht="10.5" customHeight="1" thickTop="1">
      <c r="C22" s="59"/>
      <c r="D22" s="60"/>
      <c r="E22" s="60"/>
      <c r="F22" s="60"/>
      <c r="G22" s="60"/>
      <c r="H22" s="60"/>
      <c r="I22" s="60"/>
      <c r="J22" s="61"/>
    </row>
    <row r="23" spans="1:10" ht="27" customHeight="1">
      <c r="C23" s="62"/>
      <c r="D23" s="63" t="s">
        <v>79</v>
      </c>
      <c r="E23" s="64"/>
      <c r="F23" s="64"/>
      <c r="G23" s="64"/>
      <c r="H23" s="64"/>
      <c r="I23" s="64"/>
      <c r="J23" s="65"/>
    </row>
    <row r="24" spans="1:10" s="66" customFormat="1" ht="19.5" customHeight="1">
      <c r="C24" s="67"/>
      <c r="D24" s="68"/>
      <c r="E24" s="75" t="s">
        <v>32</v>
      </c>
      <c r="F24" s="68"/>
      <c r="G24" s="68"/>
      <c r="H24" s="68"/>
      <c r="I24" s="68"/>
      <c r="J24" s="69"/>
    </row>
    <row r="25" spans="1:10" s="66" customFormat="1" ht="19.5" customHeight="1">
      <c r="C25" s="67"/>
      <c r="D25" s="68"/>
      <c r="E25" s="75" t="s">
        <v>33</v>
      </c>
      <c r="F25" s="68"/>
      <c r="G25" s="68"/>
      <c r="H25" s="68"/>
      <c r="I25" s="68"/>
      <c r="J25" s="69"/>
    </row>
    <row r="26" spans="1:10" s="66" customFormat="1" ht="19.5" customHeight="1">
      <c r="C26" s="67"/>
      <c r="D26" s="68"/>
      <c r="E26" s="75" t="s">
        <v>34</v>
      </c>
      <c r="F26" s="68"/>
      <c r="G26" s="68"/>
      <c r="H26" s="68"/>
      <c r="I26" s="68"/>
      <c r="J26" s="69"/>
    </row>
    <row r="27" spans="1:10" s="66" customFormat="1" ht="19.5" customHeight="1">
      <c r="C27" s="67"/>
      <c r="D27" s="68"/>
      <c r="E27" s="75" t="s">
        <v>44</v>
      </c>
      <c r="F27" s="68"/>
      <c r="G27" s="68"/>
      <c r="H27" s="68"/>
      <c r="I27" s="68"/>
      <c r="J27" s="69"/>
    </row>
    <row r="28" spans="1:10" s="66" customFormat="1" ht="19.5" customHeight="1">
      <c r="C28" s="67"/>
      <c r="D28" s="68"/>
      <c r="E28" s="75" t="s">
        <v>45</v>
      </c>
      <c r="F28" s="68"/>
      <c r="G28" s="68"/>
      <c r="H28" s="68"/>
      <c r="I28" s="68"/>
      <c r="J28" s="69"/>
    </row>
    <row r="29" spans="1:10" s="66" customFormat="1" ht="19.5" customHeight="1">
      <c r="C29" s="70"/>
      <c r="D29" s="68"/>
      <c r="E29" s="76" t="s">
        <v>46</v>
      </c>
      <c r="F29" s="68"/>
      <c r="G29" s="68"/>
      <c r="H29" s="68"/>
      <c r="I29" s="68"/>
      <c r="J29" s="69"/>
    </row>
    <row r="30" spans="1:10" s="66" customFormat="1" ht="19.5" customHeight="1">
      <c r="C30" s="70"/>
      <c r="D30" s="68"/>
      <c r="E30" s="76" t="s">
        <v>47</v>
      </c>
      <c r="F30" s="68"/>
      <c r="G30" s="68"/>
      <c r="H30" s="68"/>
      <c r="I30" s="68"/>
      <c r="J30" s="69"/>
    </row>
    <row r="31" spans="1:10" ht="15.75" thickBot="1">
      <c r="C31" s="71"/>
      <c r="D31" s="72"/>
      <c r="E31" s="73"/>
      <c r="F31" s="72"/>
      <c r="G31" s="72"/>
      <c r="H31" s="72"/>
      <c r="I31" s="72"/>
      <c r="J31" s="74"/>
    </row>
    <row r="32" spans="1:10" ht="15.75" thickTop="1">
      <c r="A32" s="18"/>
      <c r="C32" s="19"/>
    </row>
    <row r="33" spans="2:12">
      <c r="B33" s="93" t="s">
        <v>101</v>
      </c>
      <c r="C33" s="93"/>
      <c r="D33" s="93"/>
      <c r="E33" s="93"/>
      <c r="F33" s="93"/>
      <c r="G33" s="93"/>
      <c r="H33" s="93"/>
      <c r="I33" s="93"/>
      <c r="J33" s="93"/>
      <c r="K33" s="93"/>
      <c r="L33" s="93"/>
    </row>
    <row r="34" spans="2:12" ht="15" hidden="1" customHeight="1"/>
    <row r="35" spans="2:12" ht="15" hidden="1" customHeight="1"/>
    <row r="36" spans="2:12" ht="15" hidden="1" customHeight="1"/>
    <row r="37" spans="2:12" ht="15" hidden="1" customHeight="1"/>
    <row r="38" spans="2:12" ht="15" hidden="1" customHeight="1"/>
    <row r="39" spans="2:12" ht="15" hidden="1" customHeight="1"/>
    <row r="40" spans="2:12" ht="15" hidden="1" customHeight="1"/>
    <row r="41" spans="2:12" ht="15" hidden="1" customHeight="1"/>
    <row r="42" spans="2:12" ht="15" hidden="1" customHeight="1"/>
    <row r="43" spans="2:12" ht="15" hidden="1" customHeight="1"/>
    <row r="44" spans="2:12" ht="15" hidden="1" customHeight="1"/>
    <row r="45" spans="2:12" ht="15" hidden="1" customHeight="1"/>
    <row r="46" spans="2:12" ht="15" hidden="1" customHeight="1"/>
    <row r="47" spans="2:12" ht="15" hidden="1" customHeight="1"/>
    <row r="48" spans="2:12" ht="15" hidden="1" customHeight="1"/>
    <row r="49" ht="15" hidden="1" customHeight="1"/>
    <row r="50" ht="15" hidden="1" customHeight="1"/>
    <row r="51" ht="15" hidden="1" customHeight="1"/>
    <row r="52" ht="15" hidden="1" customHeight="1"/>
    <row r="53" ht="15" hidden="1" customHeight="1"/>
    <row r="54" ht="15" hidden="1" customHeight="1"/>
    <row r="55" ht="15" hidden="1" customHeight="1"/>
    <row r="56" ht="15" hidden="1" customHeight="1"/>
    <row r="57" ht="15" customHeight="1"/>
    <row r="58" ht="15" customHeight="1"/>
    <row r="59" ht="15" customHeight="1"/>
    <row r="60" ht="15" customHeight="1"/>
    <row r="61" ht="15" customHeight="1"/>
    <row r="62" ht="15" customHeight="1"/>
    <row r="63" ht="15" customHeight="1"/>
  </sheetData>
  <mergeCells count="5">
    <mergeCell ref="B33:L33"/>
    <mergeCell ref="C2:J2"/>
    <mergeCell ref="C14:G15"/>
    <mergeCell ref="D17:G18"/>
    <mergeCell ref="H18:J18"/>
  </mergeCells>
  <hyperlinks>
    <hyperlink ref="E28" r:id="rId1" xr:uid="{00000000-0004-0000-0000-000000000000}"/>
    <hyperlink ref="E27" r:id="rId2" xr:uid="{00000000-0004-0000-0000-000001000000}"/>
    <hyperlink ref="E24" r:id="rId3" xr:uid="{00000000-0004-0000-0000-000002000000}"/>
    <hyperlink ref="E25" r:id="rId4" xr:uid="{00000000-0004-0000-0000-000003000000}"/>
    <hyperlink ref="E26" r:id="rId5" xr:uid="{00000000-0004-0000-0000-000004000000}"/>
    <hyperlink ref="E29" r:id="rId6" xr:uid="{00000000-0004-0000-0000-000005000000}"/>
    <hyperlink ref="E30" r:id="rId7" xr:uid="{00000000-0004-0000-0000-000006000000}"/>
  </hyperlinks>
  <pageMargins left="0.7" right="0.7" top="0.78740157499999996" bottom="0.78740157499999996" header="0.3" footer="0.3"/>
  <drawing r:id="rId8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273C87-7DBA-42CF-BC8B-F599509F67EA}">
  <dimension ref="A1:L23"/>
  <sheetViews>
    <sheetView topLeftCell="A8" zoomScale="130" zoomScaleNormal="130" workbookViewId="0">
      <selection activeCell="C26" sqref="C26"/>
    </sheetView>
  </sheetViews>
  <sheetFormatPr defaultRowHeight="15"/>
  <cols>
    <col min="1" max="1" width="3.7109375" customWidth="1"/>
    <col min="2" max="2" width="10.5703125" customWidth="1"/>
    <col min="3" max="3" width="30" customWidth="1"/>
    <col min="4" max="4" width="21.42578125" customWidth="1"/>
    <col min="5" max="5" width="14.7109375" customWidth="1"/>
    <col min="8" max="8" width="12.5703125" customWidth="1"/>
    <col min="9" max="9" width="22.85546875" customWidth="1"/>
    <col min="10" max="11" width="11" customWidth="1"/>
  </cols>
  <sheetData>
    <row r="1" spans="1:12" ht="24.75" customHeight="1">
      <c r="A1" s="100" t="s">
        <v>5</v>
      </c>
      <c r="B1" s="100"/>
      <c r="C1" s="100"/>
      <c r="D1" s="100"/>
      <c r="E1" s="100"/>
      <c r="F1" s="100"/>
      <c r="H1" s="4" t="s">
        <v>6</v>
      </c>
      <c r="I1" s="4" t="s">
        <v>7</v>
      </c>
      <c r="J1" s="4" t="s">
        <v>18</v>
      </c>
      <c r="K1" s="4" t="s">
        <v>19</v>
      </c>
      <c r="L1" s="4" t="s">
        <v>11</v>
      </c>
    </row>
    <row r="2" spans="1:12">
      <c r="A2" s="101"/>
      <c r="B2" s="101"/>
      <c r="C2" s="101"/>
      <c r="D2" s="101"/>
      <c r="E2" s="101"/>
      <c r="F2" s="101"/>
      <c r="H2" s="2">
        <v>1</v>
      </c>
      <c r="I2" s="2" t="s">
        <v>8</v>
      </c>
      <c r="J2" s="2">
        <v>123</v>
      </c>
      <c r="K2" s="2" t="s">
        <v>20</v>
      </c>
      <c r="L2" s="2">
        <v>100</v>
      </c>
    </row>
    <row r="3" spans="1:12">
      <c r="H3" s="2">
        <v>2</v>
      </c>
      <c r="I3" s="2" t="s">
        <v>9</v>
      </c>
      <c r="J3" s="2">
        <v>124</v>
      </c>
      <c r="K3" s="2" t="s">
        <v>21</v>
      </c>
      <c r="L3" s="2">
        <v>12</v>
      </c>
    </row>
    <row r="4" spans="1:12">
      <c r="A4" s="20"/>
      <c r="B4" s="21" t="s">
        <v>31</v>
      </c>
      <c r="C4" s="22" t="s">
        <v>48</v>
      </c>
      <c r="D4" s="20"/>
      <c r="E4" s="23" t="s">
        <v>30</v>
      </c>
      <c r="H4" s="2">
        <v>3</v>
      </c>
      <c r="I4" s="2" t="s">
        <v>10</v>
      </c>
      <c r="J4" s="2">
        <v>125</v>
      </c>
      <c r="K4" s="2" t="s">
        <v>22</v>
      </c>
      <c r="L4" s="2">
        <v>2000</v>
      </c>
    </row>
    <row r="5" spans="1:12">
      <c r="A5" s="20"/>
      <c r="B5" s="23"/>
      <c r="C5" s="20"/>
      <c r="D5" s="20"/>
      <c r="E5" s="20"/>
      <c r="H5" s="2">
        <v>4</v>
      </c>
      <c r="I5" s="2" t="s">
        <v>12</v>
      </c>
      <c r="J5" s="2">
        <v>126</v>
      </c>
      <c r="K5" s="2" t="s">
        <v>23</v>
      </c>
      <c r="L5" s="2">
        <v>50</v>
      </c>
    </row>
    <row r="6" spans="1:12">
      <c r="H6" s="2">
        <v>5</v>
      </c>
      <c r="I6" s="2" t="s">
        <v>13</v>
      </c>
      <c r="J6" s="2">
        <v>127</v>
      </c>
      <c r="K6" s="2" t="s">
        <v>20</v>
      </c>
      <c r="L6" s="2">
        <v>40</v>
      </c>
    </row>
    <row r="7" spans="1:12">
      <c r="H7" s="2">
        <v>6</v>
      </c>
      <c r="I7" s="2" t="s">
        <v>14</v>
      </c>
      <c r="J7" s="2">
        <v>128</v>
      </c>
      <c r="K7" s="2" t="s">
        <v>24</v>
      </c>
      <c r="L7" s="2">
        <v>820</v>
      </c>
    </row>
    <row r="8" spans="1:12">
      <c r="B8" s="3" t="s">
        <v>6</v>
      </c>
      <c r="C8" s="3" t="s">
        <v>7</v>
      </c>
      <c r="D8" s="3" t="s">
        <v>11</v>
      </c>
      <c r="E8" s="7" t="s">
        <v>75</v>
      </c>
      <c r="H8" s="2">
        <v>7</v>
      </c>
      <c r="I8" s="2" t="s">
        <v>15</v>
      </c>
      <c r="J8" s="2">
        <v>129</v>
      </c>
      <c r="K8" s="2" t="s">
        <v>25</v>
      </c>
      <c r="L8" s="2">
        <v>58</v>
      </c>
    </row>
    <row r="9" spans="1:12">
      <c r="B9" s="2">
        <v>7</v>
      </c>
      <c r="C9" s="2" t="str">
        <f>VLOOKUP(B9,H:L,2,FALSE)</f>
        <v>Rady</v>
      </c>
      <c r="D9" s="2">
        <f>VLOOKUP(B9,Služby!A:E,5,FALSE)</f>
        <v>58</v>
      </c>
      <c r="E9" s="2"/>
      <c r="H9" s="2">
        <v>8</v>
      </c>
      <c r="I9" s="2" t="s">
        <v>16</v>
      </c>
      <c r="J9" s="2">
        <v>130</v>
      </c>
      <c r="K9" s="2" t="s">
        <v>26</v>
      </c>
      <c r="L9" s="2">
        <v>59</v>
      </c>
    </row>
    <row r="10" spans="1:12">
      <c r="B10" s="2">
        <v>3</v>
      </c>
      <c r="C10" s="2" t="str">
        <f t="shared" ref="C10:C12" si="0">VLOOKUP(B10,H:L,2,FALSE)</f>
        <v>Tiskárna peněz</v>
      </c>
      <c r="D10" s="2">
        <f>VLOOKUP(B10,Služby!A:E,5,FALSE)</f>
        <v>2000</v>
      </c>
      <c r="E10" s="2"/>
      <c r="H10" s="5">
        <v>10</v>
      </c>
      <c r="I10" s="5" t="s">
        <v>17</v>
      </c>
      <c r="J10" s="2">
        <v>131</v>
      </c>
      <c r="K10" s="6" t="s">
        <v>27</v>
      </c>
      <c r="L10" s="5">
        <v>88</v>
      </c>
    </row>
    <row r="11" spans="1:12">
      <c r="B11" s="2">
        <v>2</v>
      </c>
      <c r="C11" s="2" t="str">
        <f t="shared" si="0"/>
        <v>Zázrak na počkání</v>
      </c>
      <c r="D11" s="2">
        <f>VLOOKUP(B11,Služby!A:E,5,FALSE)</f>
        <v>12</v>
      </c>
      <c r="E11" s="2"/>
      <c r="H11" s="5">
        <v>22</v>
      </c>
      <c r="I11" s="5" t="s">
        <v>51</v>
      </c>
      <c r="J11" s="2">
        <v>129</v>
      </c>
      <c r="K11" s="2" t="s">
        <v>25</v>
      </c>
      <c r="L11" s="2">
        <v>58</v>
      </c>
    </row>
    <row r="12" spans="1:12">
      <c r="B12" s="2">
        <v>22</v>
      </c>
      <c r="C12" s="2" t="str">
        <f t="shared" si="0"/>
        <v>Poslední výrobek</v>
      </c>
      <c r="D12" s="2">
        <f>VLOOKUP(B12,Služby!A:E,5,FALSE)</f>
        <v>58</v>
      </c>
      <c r="E12" s="2"/>
      <c r="H12" s="5"/>
      <c r="I12" s="5"/>
      <c r="J12" s="2"/>
      <c r="K12" s="5"/>
      <c r="L12" s="5"/>
    </row>
    <row r="13" spans="1:12">
      <c r="H13" s="5"/>
      <c r="I13" s="5"/>
      <c r="J13" s="2"/>
      <c r="K13" s="5"/>
      <c r="L13" s="5"/>
    </row>
    <row r="14" spans="1:12">
      <c r="H14" s="5"/>
      <c r="I14" s="5"/>
      <c r="J14" s="2"/>
      <c r="K14" s="5"/>
      <c r="L14" s="5"/>
    </row>
    <row r="15" spans="1:12">
      <c r="H15" s="5"/>
      <c r="I15" s="5"/>
      <c r="J15" s="2"/>
      <c r="K15" s="5"/>
      <c r="L15" s="5"/>
    </row>
    <row r="16" spans="1:12">
      <c r="B16" s="102" t="s">
        <v>50</v>
      </c>
      <c r="C16" s="102"/>
      <c r="D16" s="102"/>
      <c r="E16" s="102"/>
      <c r="F16" s="102"/>
      <c r="H16" s="5"/>
      <c r="I16" s="5"/>
      <c r="J16" s="2"/>
      <c r="K16" s="5"/>
      <c r="L16" s="5"/>
    </row>
    <row r="17" spans="2:12">
      <c r="B17" t="s">
        <v>49</v>
      </c>
      <c r="H17" s="5"/>
      <c r="I17" s="5"/>
      <c r="J17" s="2"/>
      <c r="K17" s="5"/>
      <c r="L17" s="5"/>
    </row>
    <row r="18" spans="2:12">
      <c r="C18" s="77">
        <v>2</v>
      </c>
      <c r="D18" s="77">
        <v>5</v>
      </c>
      <c r="E18" s="77">
        <v>4</v>
      </c>
      <c r="F18" s="77">
        <v>3</v>
      </c>
      <c r="H18" s="5"/>
      <c r="I18" s="5"/>
      <c r="J18" s="2"/>
      <c r="K18" s="5"/>
      <c r="L18" s="5"/>
    </row>
    <row r="19" spans="2:12">
      <c r="B19" s="3" t="s">
        <v>6</v>
      </c>
      <c r="C19" s="3" t="s">
        <v>7</v>
      </c>
      <c r="D19" s="3" t="s">
        <v>11</v>
      </c>
      <c r="E19" s="7" t="s">
        <v>19</v>
      </c>
      <c r="F19" s="7" t="s">
        <v>35</v>
      </c>
      <c r="H19" s="5"/>
      <c r="I19" s="5"/>
      <c r="J19" s="2"/>
      <c r="K19" s="5"/>
      <c r="L19" s="5"/>
    </row>
    <row r="20" spans="2:12">
      <c r="B20" s="2">
        <v>7</v>
      </c>
      <c r="C20" s="2" t="str">
        <f>VLOOKUP($B20,Služby!$A:$E,C$18,FALSE)</f>
        <v>Rady</v>
      </c>
      <c r="D20" s="2">
        <f>VLOOKUP($B20,Služby!$A:$E,D$18,FALSE)</f>
        <v>58</v>
      </c>
      <c r="E20" s="2" t="str">
        <f>VLOOKUP($B20,Služby!$A:$E,E$18,FALSE)</f>
        <v>bílá</v>
      </c>
      <c r="F20" s="2">
        <f>VLOOKUP($B20,Služby!$A:$E,F$18,FALSE)</f>
        <v>129</v>
      </c>
    </row>
    <row r="21" spans="2:12">
      <c r="B21" s="2">
        <v>5</v>
      </c>
      <c r="C21" s="2" t="str">
        <f>VLOOKUP($B21,Služby!$A:$E,C$18,FALSE)</f>
        <v>Odpovědi na vše</v>
      </c>
      <c r="D21" s="2">
        <f>VLOOKUP($B21,Služby!$A:$E,D$18,FALSE)</f>
        <v>40</v>
      </c>
      <c r="E21" s="2" t="str">
        <f>VLOOKUP($B21,Služby!$A:$E,E$18,FALSE)</f>
        <v>modrá</v>
      </c>
      <c r="F21" s="2">
        <f>VLOOKUP($B21,Služby!$A:$E,F$18,FALSE)</f>
        <v>127</v>
      </c>
    </row>
    <row r="22" spans="2:12">
      <c r="B22" s="2">
        <v>33</v>
      </c>
      <c r="C22" s="2" t="e">
        <f>VLOOKUP($B22,Služby!$A:$E,C$18,FALSE)</f>
        <v>#N/A</v>
      </c>
      <c r="D22" s="2" t="e">
        <f>VLOOKUP($B22,Služby!$A:$E,D$18,FALSE)</f>
        <v>#N/A</v>
      </c>
      <c r="E22" s="2" t="e">
        <f>VLOOKUP($B22,Služby!$A:$E,E$18,FALSE)</f>
        <v>#N/A</v>
      </c>
      <c r="F22" s="2" t="e">
        <f>VLOOKUP($B22,Služby!$A:$E,F$18,FALSE)</f>
        <v>#N/A</v>
      </c>
    </row>
    <row r="23" spans="2:12">
      <c r="B23" s="2">
        <v>22</v>
      </c>
      <c r="C23" s="2" t="str">
        <f>VLOOKUP($B23,Služby!$A:$E,C$18,FALSE)</f>
        <v>Poslední výrobek</v>
      </c>
      <c r="D23" s="2">
        <f>VLOOKUP($B23,Služby!$A:$E,D$18,FALSE)</f>
        <v>58</v>
      </c>
      <c r="E23" s="2" t="str">
        <f>VLOOKUP($B23,Služby!$A:$E,E$18,FALSE)</f>
        <v>bílá</v>
      </c>
      <c r="F23" s="2">
        <f>VLOOKUP($B23,Služby!$A:$E,F$18,FALSE)</f>
        <v>129</v>
      </c>
    </row>
  </sheetData>
  <mergeCells count="3">
    <mergeCell ref="A1:F1"/>
    <mergeCell ref="A2:F2"/>
    <mergeCell ref="B16:F16"/>
  </mergeCells>
  <pageMargins left="0.7" right="0.7" top="0.78740157499999996" bottom="0.78740157499999996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80B240-04F7-4743-9BA3-7EDB58AF5151}">
  <dimension ref="A1:F19"/>
  <sheetViews>
    <sheetView zoomScale="130" zoomScaleNormal="130" workbookViewId="0">
      <selection activeCell="B7" sqref="B7"/>
    </sheetView>
  </sheetViews>
  <sheetFormatPr defaultRowHeight="15"/>
  <cols>
    <col min="1" max="1" width="3.7109375" customWidth="1"/>
    <col min="2" max="2" width="15.7109375" customWidth="1"/>
    <col min="3" max="3" width="21.7109375" customWidth="1"/>
    <col min="4" max="4" width="27.42578125" customWidth="1"/>
    <col min="5" max="5" width="14.7109375" customWidth="1"/>
    <col min="6" max="6" width="21.28515625" customWidth="1"/>
    <col min="7" max="7" width="6.7109375" customWidth="1"/>
  </cols>
  <sheetData>
    <row r="1" spans="1:6" ht="24.75" customHeight="1">
      <c r="A1" s="100" t="s">
        <v>99</v>
      </c>
      <c r="B1" s="100"/>
      <c r="C1" s="100"/>
      <c r="D1" s="100"/>
      <c r="E1" s="100"/>
      <c r="F1" s="100"/>
    </row>
    <row r="2" spans="1:6">
      <c r="A2" s="103" t="s">
        <v>98</v>
      </c>
      <c r="B2" s="103"/>
      <c r="C2" s="103"/>
      <c r="D2" s="103"/>
      <c r="E2" s="103"/>
      <c r="F2" s="103"/>
    </row>
    <row r="4" spans="1:6" ht="23.25">
      <c r="B4" s="104" t="s">
        <v>94</v>
      </c>
      <c r="C4" s="104"/>
      <c r="D4" s="104"/>
      <c r="E4" s="104"/>
      <c r="F4" s="104"/>
    </row>
    <row r="5" spans="1:6" ht="23.25">
      <c r="B5" s="105" t="s">
        <v>102</v>
      </c>
      <c r="C5" s="105"/>
      <c r="D5" s="105"/>
      <c r="E5" s="105"/>
      <c r="F5" s="105"/>
    </row>
    <row r="6" spans="1:6" ht="23.25">
      <c r="B6" s="106" t="s">
        <v>91</v>
      </c>
      <c r="C6" s="106"/>
      <c r="D6" s="106"/>
      <c r="E6" s="106"/>
      <c r="F6" s="106"/>
    </row>
    <row r="8" spans="1:6">
      <c r="B8" s="81" t="s">
        <v>97</v>
      </c>
      <c r="C8" t="s">
        <v>189</v>
      </c>
    </row>
    <row r="12" spans="1:6">
      <c r="B12" s="80" t="s">
        <v>100</v>
      </c>
      <c r="C12" s="80" t="s">
        <v>18</v>
      </c>
      <c r="D12" s="80" t="s">
        <v>190</v>
      </c>
      <c r="E12" s="80" t="s">
        <v>11</v>
      </c>
      <c r="F12" s="80" t="s">
        <v>7</v>
      </c>
    </row>
    <row r="13" spans="1:6">
      <c r="B13" s="82">
        <v>7</v>
      </c>
      <c r="C13" s="2"/>
      <c r="D13" s="2"/>
      <c r="E13" s="2"/>
      <c r="F13" s="2"/>
    </row>
    <row r="14" spans="1:6">
      <c r="B14" s="2">
        <v>3</v>
      </c>
      <c r="C14" s="2"/>
      <c r="D14" s="2"/>
      <c r="E14" s="2"/>
      <c r="F14" s="2"/>
    </row>
    <row r="15" spans="1:6">
      <c r="B15" s="2">
        <v>2</v>
      </c>
      <c r="C15" s="2"/>
      <c r="D15" s="2"/>
      <c r="E15" s="2"/>
      <c r="F15" s="2"/>
    </row>
    <row r="16" spans="1:6">
      <c r="B16" s="2">
        <v>22</v>
      </c>
      <c r="C16" s="2"/>
      <c r="D16" s="2"/>
      <c r="E16" s="2"/>
      <c r="F16" s="2"/>
    </row>
    <row r="18" spans="2:5">
      <c r="B18" s="21" t="s">
        <v>31</v>
      </c>
      <c r="C18" s="87" t="s">
        <v>48</v>
      </c>
      <c r="D18" s="20"/>
      <c r="E18" s="83" t="s">
        <v>95</v>
      </c>
    </row>
    <row r="19" spans="2:5">
      <c r="B19" s="23" t="s">
        <v>30</v>
      </c>
      <c r="C19" s="20"/>
      <c r="D19" s="20"/>
      <c r="E19" s="84" t="s">
        <v>96</v>
      </c>
    </row>
  </sheetData>
  <mergeCells count="5">
    <mergeCell ref="A1:F1"/>
    <mergeCell ref="A2:F2"/>
    <mergeCell ref="B4:F4"/>
    <mergeCell ref="B5:F5"/>
    <mergeCell ref="B6:F6"/>
  </mergeCells>
  <phoneticPr fontId="33" type="noConversion"/>
  <hyperlinks>
    <hyperlink ref="A2" r:id="rId1" xr:uid="{1FF5BA82-6BB7-4AD7-A9F4-39131EA10FCE}"/>
  </hyperlinks>
  <pageMargins left="0.7" right="0.7" top="0.78740157499999996" bottom="0.78740157499999996" header="0.3" footer="0.3"/>
  <pageSetup paperSize="9" orientation="portrait" r:id="rId2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11"/>
  <sheetViews>
    <sheetView zoomScale="120" zoomScaleNormal="120" workbookViewId="0">
      <selection activeCell="B31" sqref="B31"/>
    </sheetView>
  </sheetViews>
  <sheetFormatPr defaultRowHeight="15"/>
  <cols>
    <col min="1" max="1" width="7.7109375" customWidth="1"/>
    <col min="2" max="2" width="22.85546875" customWidth="1"/>
    <col min="3" max="4" width="11" customWidth="1"/>
  </cols>
  <sheetData>
    <row r="1" spans="1:11">
      <c r="A1" s="4" t="s">
        <v>6</v>
      </c>
      <c r="B1" s="4" t="s">
        <v>7</v>
      </c>
      <c r="C1" s="4" t="s">
        <v>18</v>
      </c>
      <c r="D1" s="4" t="s">
        <v>19</v>
      </c>
      <c r="E1" s="4" t="s">
        <v>11</v>
      </c>
    </row>
    <row r="2" spans="1:11">
      <c r="A2" s="2">
        <v>1</v>
      </c>
      <c r="B2" s="2" t="s">
        <v>8</v>
      </c>
      <c r="C2" s="2">
        <v>123</v>
      </c>
      <c r="D2" s="2" t="s">
        <v>20</v>
      </c>
      <c r="E2" s="2">
        <v>100</v>
      </c>
      <c r="J2" s="27" t="s">
        <v>82</v>
      </c>
    </row>
    <row r="3" spans="1:11">
      <c r="A3" s="2">
        <v>2</v>
      </c>
      <c r="B3" s="2" t="s">
        <v>9</v>
      </c>
      <c r="C3" s="2">
        <v>124</v>
      </c>
      <c r="D3" s="2" t="s">
        <v>21</v>
      </c>
      <c r="E3" s="2">
        <v>12</v>
      </c>
      <c r="J3" t="s">
        <v>83</v>
      </c>
    </row>
    <row r="4" spans="1:11">
      <c r="A4" s="2">
        <v>3</v>
      </c>
      <c r="B4" s="2" t="s">
        <v>10</v>
      </c>
      <c r="C4" s="2">
        <v>125</v>
      </c>
      <c r="D4" s="2" t="s">
        <v>22</v>
      </c>
      <c r="E4" s="2">
        <v>2000</v>
      </c>
      <c r="J4" t="s">
        <v>84</v>
      </c>
    </row>
    <row r="5" spans="1:11">
      <c r="A5" s="2">
        <v>4</v>
      </c>
      <c r="B5" s="2" t="s">
        <v>12</v>
      </c>
      <c r="C5" s="2">
        <v>126</v>
      </c>
      <c r="D5" s="2" t="s">
        <v>23</v>
      </c>
      <c r="E5" s="2">
        <v>50</v>
      </c>
      <c r="J5" t="s">
        <v>85</v>
      </c>
    </row>
    <row r="6" spans="1:11">
      <c r="A6" s="2">
        <v>5</v>
      </c>
      <c r="B6" s="2" t="s">
        <v>13</v>
      </c>
      <c r="C6" s="2">
        <v>127</v>
      </c>
      <c r="D6" s="2" t="s">
        <v>20</v>
      </c>
      <c r="E6" s="2">
        <v>40</v>
      </c>
      <c r="K6" t="s">
        <v>86</v>
      </c>
    </row>
    <row r="7" spans="1:11">
      <c r="A7" s="2">
        <v>6</v>
      </c>
      <c r="B7" s="2" t="s">
        <v>14</v>
      </c>
      <c r="C7" s="2">
        <v>128</v>
      </c>
      <c r="D7" s="2" t="s">
        <v>24</v>
      </c>
      <c r="E7" s="2">
        <v>820</v>
      </c>
    </row>
    <row r="8" spans="1:11">
      <c r="A8" s="2">
        <v>7</v>
      </c>
      <c r="B8" s="2" t="s">
        <v>15</v>
      </c>
      <c r="C8" s="2">
        <v>129</v>
      </c>
      <c r="D8" s="2" t="s">
        <v>25</v>
      </c>
      <c r="E8" s="2">
        <v>58</v>
      </c>
      <c r="J8" s="79" t="s">
        <v>87</v>
      </c>
    </row>
    <row r="9" spans="1:11">
      <c r="A9" s="2">
        <v>8</v>
      </c>
      <c r="B9" s="2" t="s">
        <v>16</v>
      </c>
      <c r="C9" s="2">
        <v>130</v>
      </c>
      <c r="D9" s="2" t="s">
        <v>26</v>
      </c>
      <c r="E9" s="2">
        <v>59</v>
      </c>
      <c r="J9" t="s">
        <v>88</v>
      </c>
    </row>
    <row r="10" spans="1:11">
      <c r="A10" s="5">
        <v>10</v>
      </c>
      <c r="B10" s="5" t="s">
        <v>17</v>
      </c>
      <c r="C10" s="2">
        <v>131</v>
      </c>
      <c r="D10" s="6" t="s">
        <v>27</v>
      </c>
      <c r="E10" s="5">
        <v>88</v>
      </c>
    </row>
    <row r="11" spans="1:11">
      <c r="A11" s="5">
        <v>22</v>
      </c>
      <c r="B11" s="5" t="s">
        <v>51</v>
      </c>
      <c r="C11" s="2">
        <v>129</v>
      </c>
      <c r="D11" s="2" t="s">
        <v>25</v>
      </c>
      <c r="E11" s="2">
        <v>58</v>
      </c>
    </row>
  </sheetData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M11"/>
  <sheetViews>
    <sheetView workbookViewId="0">
      <selection activeCell="A2" sqref="A1:J2"/>
    </sheetView>
  </sheetViews>
  <sheetFormatPr defaultRowHeight="15"/>
  <cols>
    <col min="1" max="1" width="16.85546875" customWidth="1"/>
    <col min="2" max="3" width="14.5703125" customWidth="1"/>
    <col min="4" max="4" width="7.7109375" customWidth="1"/>
    <col min="5" max="5" width="19.42578125" customWidth="1"/>
    <col min="6" max="6" width="20.7109375" customWidth="1"/>
    <col min="7" max="7" width="7.5703125" hidden="1" customWidth="1"/>
    <col min="8" max="10" width="3.7109375" hidden="1" customWidth="1"/>
  </cols>
  <sheetData>
    <row r="1" spans="1:13" ht="28.5">
      <c r="A1" s="107" t="s">
        <v>29</v>
      </c>
      <c r="B1" s="107"/>
      <c r="C1" s="107"/>
      <c r="D1" s="107"/>
      <c r="E1" s="107"/>
      <c r="F1" s="107"/>
      <c r="G1" s="107"/>
      <c r="H1" s="107"/>
      <c r="I1" s="107"/>
      <c r="J1" s="107"/>
    </row>
    <row r="2" spans="1:13">
      <c r="A2" s="103" t="s">
        <v>0</v>
      </c>
      <c r="B2" s="101"/>
      <c r="C2" s="101"/>
      <c r="D2" s="101"/>
      <c r="E2" s="101"/>
      <c r="F2" s="101"/>
      <c r="G2" s="101"/>
      <c r="H2" s="101"/>
      <c r="I2" s="101"/>
      <c r="J2" s="101"/>
    </row>
    <row r="4" spans="1:13">
      <c r="A4" s="9" t="s">
        <v>1</v>
      </c>
      <c r="B4" s="12" t="s">
        <v>2</v>
      </c>
      <c r="C4" s="10" t="s">
        <v>36</v>
      </c>
    </row>
    <row r="5" spans="1:13">
      <c r="A5" s="11">
        <v>0</v>
      </c>
      <c r="B5" s="13">
        <v>100</v>
      </c>
      <c r="C5" s="16" t="s">
        <v>37</v>
      </c>
      <c r="E5" t="s">
        <v>4</v>
      </c>
      <c r="F5" t="s">
        <v>3</v>
      </c>
    </row>
    <row r="6" spans="1:13">
      <c r="A6" s="11">
        <v>200</v>
      </c>
      <c r="B6" s="13">
        <v>600</v>
      </c>
      <c r="C6" s="16" t="s">
        <v>38</v>
      </c>
      <c r="E6" s="1">
        <v>5</v>
      </c>
      <c r="F6" s="1">
        <f>VLOOKUP(E6,A5:B10,2,1)</f>
        <v>100</v>
      </c>
    </row>
    <row r="7" spans="1:13">
      <c r="A7" s="11">
        <v>500</v>
      </c>
      <c r="B7" s="13">
        <v>1500</v>
      </c>
      <c r="C7" s="16" t="s">
        <v>39</v>
      </c>
    </row>
    <row r="8" spans="1:13">
      <c r="A8" s="11">
        <v>1000</v>
      </c>
      <c r="B8" s="13">
        <v>15000</v>
      </c>
      <c r="C8" s="16" t="s">
        <v>40</v>
      </c>
    </row>
    <row r="9" spans="1:13">
      <c r="A9" s="11">
        <v>2000</v>
      </c>
      <c r="B9" s="13">
        <v>50000</v>
      </c>
      <c r="C9" s="16" t="s">
        <v>41</v>
      </c>
      <c r="M9" s="8" t="s">
        <v>28</v>
      </c>
    </row>
    <row r="10" spans="1:13">
      <c r="A10" s="14">
        <v>10000</v>
      </c>
      <c r="B10" s="15">
        <v>80000</v>
      </c>
      <c r="C10" s="17" t="s">
        <v>42</v>
      </c>
    </row>
    <row r="11" spans="1:13" ht="15.75" customHeight="1"/>
  </sheetData>
  <mergeCells count="2">
    <mergeCell ref="A1:J1"/>
    <mergeCell ref="A2:J2"/>
  </mergeCells>
  <hyperlinks>
    <hyperlink ref="A2" r:id="rId1" xr:uid="{00000000-0004-0000-0400-000000000000}"/>
  </hyperlinks>
  <pageMargins left="0.7" right="0.7" top="0.78740157499999996" bottom="0.78740157499999996" header="0.3" footer="0.3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3569D1-11F1-44CB-8429-5D2A96E0D079}">
  <dimension ref="A1:V28"/>
  <sheetViews>
    <sheetView workbookViewId="0">
      <selection activeCell="B22" sqref="B22"/>
    </sheetView>
  </sheetViews>
  <sheetFormatPr defaultRowHeight="15"/>
  <cols>
    <col min="2" max="2" width="18.140625" customWidth="1"/>
    <col min="3" max="3" width="12.7109375" customWidth="1"/>
    <col min="21" max="21" width="19.42578125" customWidth="1"/>
  </cols>
  <sheetData>
    <row r="1" spans="1:22" ht="28.5">
      <c r="A1" s="107" t="s">
        <v>106</v>
      </c>
      <c r="B1" s="107"/>
      <c r="C1" s="107"/>
      <c r="D1" s="107"/>
      <c r="E1" s="107"/>
      <c r="F1" s="107"/>
      <c r="G1" s="107"/>
      <c r="H1" s="107"/>
      <c r="I1" s="107"/>
      <c r="J1" s="107"/>
      <c r="N1" s="80" t="s">
        <v>89</v>
      </c>
      <c r="O1" s="80" t="s">
        <v>52</v>
      </c>
      <c r="P1" s="80" t="s">
        <v>53</v>
      </c>
    </row>
    <row r="2" spans="1:22">
      <c r="A2" s="103" t="s">
        <v>0</v>
      </c>
      <c r="B2" s="101"/>
      <c r="C2" s="101"/>
      <c r="D2" s="101"/>
      <c r="E2" s="101"/>
      <c r="F2" s="101"/>
      <c r="G2" s="101"/>
      <c r="H2" s="101"/>
      <c r="I2" s="101"/>
      <c r="J2" s="101"/>
      <c r="N2" s="8" t="s">
        <v>107</v>
      </c>
      <c r="O2" t="s">
        <v>131</v>
      </c>
      <c r="P2">
        <v>58</v>
      </c>
    </row>
    <row r="3" spans="1:22">
      <c r="N3" s="8" t="s">
        <v>108</v>
      </c>
      <c r="O3" t="s">
        <v>132</v>
      </c>
      <c r="P3">
        <v>34</v>
      </c>
    </row>
    <row r="4" spans="1:22">
      <c r="N4" s="8" t="s">
        <v>104</v>
      </c>
      <c r="O4" t="s">
        <v>133</v>
      </c>
      <c r="P4">
        <v>44</v>
      </c>
    </row>
    <row r="5" spans="1:22">
      <c r="B5" s="27" t="s">
        <v>157</v>
      </c>
      <c r="C5" t="s">
        <v>158</v>
      </c>
      <c r="N5" s="8" t="s">
        <v>109</v>
      </c>
      <c r="O5" t="s">
        <v>134</v>
      </c>
      <c r="P5">
        <v>37</v>
      </c>
      <c r="T5" t="s">
        <v>160</v>
      </c>
    </row>
    <row r="6" spans="1:22">
      <c r="N6" s="8" t="s">
        <v>127</v>
      </c>
      <c r="O6" t="s">
        <v>135</v>
      </c>
      <c r="P6">
        <v>80</v>
      </c>
    </row>
    <row r="7" spans="1:22">
      <c r="N7" s="8" t="s">
        <v>110</v>
      </c>
      <c r="O7" t="s">
        <v>90</v>
      </c>
      <c r="P7">
        <v>61</v>
      </c>
      <c r="T7" s="80" t="s">
        <v>89</v>
      </c>
      <c r="U7" s="80" t="s">
        <v>52</v>
      </c>
    </row>
    <row r="8" spans="1:22">
      <c r="B8" s="80" t="s">
        <v>89</v>
      </c>
      <c r="C8" s="80" t="s">
        <v>52</v>
      </c>
      <c r="D8" s="80" t="s">
        <v>53</v>
      </c>
      <c r="N8" s="8" t="s">
        <v>126</v>
      </c>
      <c r="O8" t="s">
        <v>136</v>
      </c>
      <c r="P8">
        <v>64</v>
      </c>
      <c r="T8" s="89" t="s">
        <v>103</v>
      </c>
      <c r="U8" s="2" t="str">
        <f>VLOOKUP(T8&amp;"*",$N:$P,2,FALSE)</f>
        <v>G</v>
      </c>
      <c r="V8" t="str">
        <f ca="1">_xlfn.FORMULATEXT(U8)</f>
        <v>=VLOOKUP(T8&amp;"*";$N:$P;2;FALSE)</v>
      </c>
    </row>
    <row r="9" spans="1:22">
      <c r="B9" s="89" t="s">
        <v>103</v>
      </c>
      <c r="C9" s="2"/>
      <c r="D9" s="2"/>
      <c r="N9" s="8" t="s">
        <v>111</v>
      </c>
      <c r="O9" t="s">
        <v>137</v>
      </c>
      <c r="P9">
        <v>98</v>
      </c>
      <c r="T9" s="90" t="s">
        <v>104</v>
      </c>
      <c r="U9" s="2" t="str">
        <f t="shared" ref="U9:U11" si="0">VLOOKUP(T9&amp;"*",$N:$P,2,FALSE)</f>
        <v>C</v>
      </c>
    </row>
    <row r="10" spans="1:22">
      <c r="B10" s="90" t="s">
        <v>104</v>
      </c>
      <c r="C10" s="2"/>
      <c r="D10" s="2"/>
      <c r="N10" s="8" t="s">
        <v>112</v>
      </c>
      <c r="O10" t="s">
        <v>138</v>
      </c>
      <c r="P10">
        <v>58</v>
      </c>
      <c r="T10" s="90" t="s">
        <v>105</v>
      </c>
      <c r="U10" s="2" t="str">
        <f t="shared" si="0"/>
        <v>Q</v>
      </c>
    </row>
    <row r="11" spans="1:22">
      <c r="B11" s="90" t="s">
        <v>105</v>
      </c>
      <c r="C11" s="2"/>
      <c r="D11" s="2"/>
      <c r="N11" s="8" t="s">
        <v>113</v>
      </c>
      <c r="O11" t="s">
        <v>139</v>
      </c>
      <c r="P11">
        <v>94</v>
      </c>
      <c r="T11" s="90" t="s">
        <v>93</v>
      </c>
      <c r="U11" s="2" t="str">
        <f t="shared" si="0"/>
        <v>V</v>
      </c>
    </row>
    <row r="12" spans="1:22">
      <c r="B12" s="90" t="s">
        <v>93</v>
      </c>
      <c r="C12" s="2"/>
      <c r="D12" s="2"/>
      <c r="N12" s="8" t="s">
        <v>114</v>
      </c>
      <c r="O12" t="s">
        <v>140</v>
      </c>
      <c r="P12">
        <v>22</v>
      </c>
    </row>
    <row r="13" spans="1:22">
      <c r="N13" s="8" t="s">
        <v>115</v>
      </c>
      <c r="O13" t="s">
        <v>141</v>
      </c>
      <c r="P13">
        <v>59</v>
      </c>
    </row>
    <row r="14" spans="1:22">
      <c r="N14" s="8" t="s">
        <v>128</v>
      </c>
      <c r="O14" t="s">
        <v>142</v>
      </c>
      <c r="P14">
        <v>24</v>
      </c>
    </row>
    <row r="15" spans="1:22">
      <c r="N15" s="8" t="s">
        <v>116</v>
      </c>
      <c r="O15" t="s">
        <v>143</v>
      </c>
      <c r="P15">
        <v>62</v>
      </c>
    </row>
    <row r="16" spans="1:22">
      <c r="N16" s="8" t="s">
        <v>129</v>
      </c>
      <c r="O16" t="s">
        <v>144</v>
      </c>
      <c r="P16">
        <v>25</v>
      </c>
    </row>
    <row r="17" spans="2:22">
      <c r="B17" t="s">
        <v>155</v>
      </c>
      <c r="N17" s="8" t="s">
        <v>117</v>
      </c>
      <c r="O17" t="s">
        <v>145</v>
      </c>
      <c r="P17">
        <v>37</v>
      </c>
    </row>
    <row r="18" spans="2:22">
      <c r="B18" t="s">
        <v>156</v>
      </c>
      <c r="N18" s="8" t="s">
        <v>130</v>
      </c>
      <c r="O18" t="s">
        <v>146</v>
      </c>
      <c r="P18">
        <v>62</v>
      </c>
    </row>
    <row r="19" spans="2:22">
      <c r="N19" s="8" t="s">
        <v>118</v>
      </c>
      <c r="O19" t="s">
        <v>147</v>
      </c>
      <c r="P19">
        <v>90</v>
      </c>
    </row>
    <row r="20" spans="2:22">
      <c r="N20" s="8" t="s">
        <v>119</v>
      </c>
      <c r="O20" t="s">
        <v>92</v>
      </c>
      <c r="P20">
        <v>23</v>
      </c>
    </row>
    <row r="21" spans="2:22">
      <c r="B21" s="27" t="s">
        <v>157</v>
      </c>
      <c r="C21" t="s">
        <v>159</v>
      </c>
      <c r="N21" s="8" t="s">
        <v>120</v>
      </c>
      <c r="O21" s="8" t="s">
        <v>148</v>
      </c>
      <c r="P21">
        <v>59</v>
      </c>
    </row>
    <row r="22" spans="2:22">
      <c r="N22" s="8" t="s">
        <v>121</v>
      </c>
      <c r="O22" t="s">
        <v>149</v>
      </c>
      <c r="P22">
        <v>71</v>
      </c>
    </row>
    <row r="23" spans="2:22">
      <c r="N23" s="8" t="s">
        <v>93</v>
      </c>
      <c r="O23" t="s">
        <v>150</v>
      </c>
      <c r="P23">
        <v>67</v>
      </c>
      <c r="T23" s="80" t="s">
        <v>89</v>
      </c>
      <c r="U23" s="80" t="s">
        <v>52</v>
      </c>
    </row>
    <row r="24" spans="2:22">
      <c r="B24" s="80" t="s">
        <v>89</v>
      </c>
      <c r="C24" s="80" t="s">
        <v>52</v>
      </c>
      <c r="D24" s="80" t="s">
        <v>53</v>
      </c>
      <c r="N24" s="8" t="s">
        <v>122</v>
      </c>
      <c r="O24" t="s">
        <v>151</v>
      </c>
      <c r="P24">
        <v>79</v>
      </c>
      <c r="T24" s="89" t="s">
        <v>103</v>
      </c>
      <c r="U24" s="2" t="str">
        <f>VLOOKUP(T24&amp;"??",$N:$P,2,FALSE)</f>
        <v>G</v>
      </c>
      <c r="V24" t="str">
        <f ca="1">_xlfn.FORMULATEXT(U24)</f>
        <v>=VLOOKUP(T24&amp;"??";$N:$P;2;FALSE)</v>
      </c>
    </row>
    <row r="25" spans="2:22">
      <c r="B25" s="89" t="s">
        <v>103</v>
      </c>
      <c r="C25" s="2"/>
      <c r="D25" s="2"/>
      <c r="N25" s="8" t="s">
        <v>123</v>
      </c>
      <c r="O25" t="s">
        <v>152</v>
      </c>
      <c r="P25">
        <v>41</v>
      </c>
      <c r="T25" s="90" t="s">
        <v>104</v>
      </c>
      <c r="U25" s="2" t="e">
        <f t="shared" ref="U25:U27" si="1">VLOOKUP(T25&amp;"??",$N:$P,2,FALSE)</f>
        <v>#N/A</v>
      </c>
    </row>
    <row r="26" spans="2:22">
      <c r="B26" s="90" t="s">
        <v>104</v>
      </c>
      <c r="C26" s="2"/>
      <c r="D26" s="2"/>
      <c r="N26" s="8" t="s">
        <v>124</v>
      </c>
      <c r="O26" t="s">
        <v>153</v>
      </c>
      <c r="P26">
        <v>64</v>
      </c>
      <c r="T26" s="90" t="s">
        <v>105</v>
      </c>
      <c r="U26" s="2" t="str">
        <f t="shared" si="1"/>
        <v>Q</v>
      </c>
    </row>
    <row r="27" spans="2:22">
      <c r="B27" s="90" t="s">
        <v>105</v>
      </c>
      <c r="C27" s="2"/>
      <c r="D27" s="2"/>
      <c r="N27" s="8" t="s">
        <v>125</v>
      </c>
      <c r="O27" t="s">
        <v>154</v>
      </c>
      <c r="P27">
        <v>20</v>
      </c>
      <c r="T27" s="90" t="s">
        <v>93</v>
      </c>
      <c r="U27" s="2" t="e">
        <f t="shared" si="1"/>
        <v>#N/A</v>
      </c>
    </row>
    <row r="28" spans="2:22">
      <c r="B28" s="90" t="s">
        <v>93</v>
      </c>
      <c r="C28" s="2"/>
      <c r="D28" s="2"/>
    </row>
  </sheetData>
  <sortState xmlns:xlrd2="http://schemas.microsoft.com/office/spreadsheetml/2017/richdata2" ref="N3:N5">
    <sortCondition ref="N2"/>
  </sortState>
  <mergeCells count="2">
    <mergeCell ref="A1:J1"/>
    <mergeCell ref="A2:J2"/>
  </mergeCells>
  <phoneticPr fontId="33" type="noConversion"/>
  <hyperlinks>
    <hyperlink ref="A2" r:id="rId1" xr:uid="{CE4A3140-9699-4F86-8677-90677D81969E}"/>
  </hyperlinks>
  <pageMargins left="0.7" right="0.7" top="0.78740157499999996" bottom="0.78740157499999996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636528-C6F1-4A79-983B-E3418EB3F506}">
  <dimension ref="A1:T31"/>
  <sheetViews>
    <sheetView workbookViewId="0">
      <selection activeCell="P20" sqref="P19:W29"/>
    </sheetView>
  </sheetViews>
  <sheetFormatPr defaultRowHeight="15"/>
  <cols>
    <col min="2" max="3" width="18.140625" customWidth="1"/>
    <col min="4" max="4" width="12.7109375" customWidth="1"/>
    <col min="19" max="19" width="19.42578125" customWidth="1"/>
  </cols>
  <sheetData>
    <row r="1" spans="1:20" ht="28.5">
      <c r="A1" s="107" t="s">
        <v>106</v>
      </c>
      <c r="B1" s="107"/>
      <c r="C1" s="107"/>
      <c r="D1" s="107"/>
      <c r="E1" s="107"/>
      <c r="F1" s="107"/>
      <c r="G1" s="107"/>
      <c r="J1" s="80" t="s">
        <v>89</v>
      </c>
      <c r="K1" s="80" t="s">
        <v>52</v>
      </c>
      <c r="L1" s="80" t="s">
        <v>53</v>
      </c>
      <c r="M1" s="80" t="s">
        <v>161</v>
      </c>
    </row>
    <row r="2" spans="1:20">
      <c r="A2" s="103" t="s">
        <v>0</v>
      </c>
      <c r="B2" s="101"/>
      <c r="C2" s="101"/>
      <c r="D2" s="101"/>
      <c r="E2" s="101"/>
      <c r="F2" s="101"/>
      <c r="G2" s="101"/>
      <c r="J2" s="8" t="s">
        <v>162</v>
      </c>
      <c r="K2" t="s">
        <v>131</v>
      </c>
      <c r="L2">
        <v>58</v>
      </c>
      <c r="M2" s="8"/>
    </row>
    <row r="3" spans="1:20">
      <c r="J3" s="8" t="s">
        <v>163</v>
      </c>
      <c r="K3" t="s">
        <v>132</v>
      </c>
      <c r="L3">
        <v>34</v>
      </c>
      <c r="M3" s="8"/>
    </row>
    <row r="4" spans="1:20">
      <c r="J4" s="8" t="s">
        <v>164</v>
      </c>
      <c r="K4" t="s">
        <v>133</v>
      </c>
      <c r="L4">
        <v>44</v>
      </c>
      <c r="M4" s="8"/>
    </row>
    <row r="5" spans="1:20">
      <c r="B5" s="27" t="s">
        <v>157</v>
      </c>
      <c r="C5" s="27" t="s">
        <v>188</v>
      </c>
      <c r="J5" s="8" t="s">
        <v>165</v>
      </c>
      <c r="K5" t="s">
        <v>134</v>
      </c>
      <c r="L5">
        <v>37</v>
      </c>
      <c r="M5" s="8"/>
      <c r="Q5" t="s">
        <v>160</v>
      </c>
    </row>
    <row r="6" spans="1:20">
      <c r="J6" s="8" t="s">
        <v>166</v>
      </c>
      <c r="K6" t="s">
        <v>135</v>
      </c>
      <c r="L6">
        <v>80</v>
      </c>
      <c r="M6" s="8"/>
    </row>
    <row r="7" spans="1:20">
      <c r="J7" s="8" t="s">
        <v>167</v>
      </c>
      <c r="K7" t="s">
        <v>90</v>
      </c>
      <c r="L7">
        <v>61</v>
      </c>
      <c r="M7" s="8"/>
      <c r="Q7" s="80" t="s">
        <v>89</v>
      </c>
      <c r="R7" s="80" t="s">
        <v>161</v>
      </c>
      <c r="S7" s="80" t="s">
        <v>52</v>
      </c>
    </row>
    <row r="8" spans="1:20">
      <c r="B8" s="80" t="s">
        <v>89</v>
      </c>
      <c r="C8" s="80" t="s">
        <v>161</v>
      </c>
      <c r="D8" s="80" t="s">
        <v>52</v>
      </c>
      <c r="E8" s="80" t="s">
        <v>53</v>
      </c>
      <c r="J8" s="8" t="s">
        <v>168</v>
      </c>
      <c r="K8" t="s">
        <v>136</v>
      </c>
      <c r="L8">
        <v>64</v>
      </c>
      <c r="M8" s="8"/>
      <c r="Q8" s="89" t="s">
        <v>103</v>
      </c>
      <c r="R8" s="89" t="s">
        <v>131</v>
      </c>
      <c r="S8" s="2" t="str">
        <f>VLOOKUP(Q8&amp;R8,$J:$M,2,FALSE)</f>
        <v>G</v>
      </c>
      <c r="T8" t="str">
        <f ca="1">_xlfn.FORMULATEXT(S8)</f>
        <v>=VLOOKUP(Q8&amp;R8;$J:$M;2;FALSE)</v>
      </c>
    </row>
    <row r="9" spans="1:20">
      <c r="B9" s="89" t="s">
        <v>103</v>
      </c>
      <c r="C9" s="89" t="s">
        <v>131</v>
      </c>
      <c r="D9" s="2"/>
      <c r="E9" s="2"/>
      <c r="J9" s="8" t="s">
        <v>169</v>
      </c>
      <c r="K9" t="s">
        <v>137</v>
      </c>
      <c r="L9">
        <v>98</v>
      </c>
      <c r="M9" s="8"/>
      <c r="Q9" s="90" t="s">
        <v>104</v>
      </c>
      <c r="R9" s="90" t="s">
        <v>131</v>
      </c>
      <c r="S9" s="2" t="str">
        <f t="shared" ref="S9:S11" si="0">VLOOKUP(Q9&amp;R9,J:M,2,FALSE)</f>
        <v>C</v>
      </c>
    </row>
    <row r="10" spans="1:20">
      <c r="B10" s="90" t="s">
        <v>104</v>
      </c>
      <c r="C10" s="90" t="s">
        <v>131</v>
      </c>
      <c r="D10" s="2"/>
      <c r="E10" s="2"/>
      <c r="J10" s="8" t="s">
        <v>170</v>
      </c>
      <c r="K10" t="s">
        <v>138</v>
      </c>
      <c r="L10">
        <v>58</v>
      </c>
      <c r="M10" s="8"/>
      <c r="Q10" s="90" t="s">
        <v>103</v>
      </c>
      <c r="R10" s="90" t="s">
        <v>132</v>
      </c>
      <c r="S10" s="2" t="str">
        <f t="shared" si="0"/>
        <v>Q</v>
      </c>
    </row>
    <row r="11" spans="1:20">
      <c r="B11" s="90" t="s">
        <v>103</v>
      </c>
      <c r="C11" s="90" t="s">
        <v>132</v>
      </c>
      <c r="D11" s="2"/>
      <c r="E11" s="2"/>
      <c r="J11" s="8" t="s">
        <v>171</v>
      </c>
      <c r="K11" t="s">
        <v>139</v>
      </c>
      <c r="L11">
        <v>94</v>
      </c>
      <c r="M11" s="8"/>
      <c r="Q11" s="90" t="s">
        <v>104</v>
      </c>
      <c r="R11" s="90" t="s">
        <v>132</v>
      </c>
      <c r="S11" s="2" t="str">
        <f t="shared" si="0"/>
        <v>M</v>
      </c>
    </row>
    <row r="12" spans="1:20">
      <c r="B12" s="90" t="s">
        <v>104</v>
      </c>
      <c r="C12" s="90" t="s">
        <v>132</v>
      </c>
      <c r="D12" s="2"/>
      <c r="E12" s="2"/>
      <c r="J12" s="8" t="s">
        <v>172</v>
      </c>
      <c r="K12" t="s">
        <v>140</v>
      </c>
      <c r="L12">
        <v>22</v>
      </c>
      <c r="M12" s="8"/>
    </row>
    <row r="13" spans="1:20">
      <c r="J13" s="8" t="s">
        <v>173</v>
      </c>
      <c r="K13" t="s">
        <v>141</v>
      </c>
      <c r="L13">
        <v>59</v>
      </c>
      <c r="M13" s="8"/>
    </row>
    <row r="14" spans="1:20">
      <c r="J14" s="8" t="s">
        <v>174</v>
      </c>
      <c r="K14" t="s">
        <v>142</v>
      </c>
      <c r="L14">
        <v>24</v>
      </c>
      <c r="M14" s="8"/>
    </row>
    <row r="15" spans="1:20">
      <c r="J15" s="8" t="s">
        <v>175</v>
      </c>
      <c r="K15" t="s">
        <v>143</v>
      </c>
      <c r="L15">
        <v>62</v>
      </c>
      <c r="M15" s="8"/>
    </row>
    <row r="16" spans="1:20">
      <c r="J16" s="8" t="s">
        <v>176</v>
      </c>
      <c r="K16" t="s">
        <v>144</v>
      </c>
      <c r="L16">
        <v>25</v>
      </c>
      <c r="M16" s="8"/>
    </row>
    <row r="17" spans="10:13">
      <c r="J17" s="8" t="s">
        <v>177</v>
      </c>
      <c r="K17" t="s">
        <v>145</v>
      </c>
      <c r="L17">
        <v>37</v>
      </c>
      <c r="M17" s="8"/>
    </row>
    <row r="18" spans="10:13">
      <c r="J18" s="8" t="s">
        <v>178</v>
      </c>
      <c r="K18" t="s">
        <v>146</v>
      </c>
      <c r="L18">
        <v>62</v>
      </c>
      <c r="M18" s="8"/>
    </row>
    <row r="19" spans="10:13">
      <c r="J19" s="8" t="s">
        <v>179</v>
      </c>
      <c r="K19" t="s">
        <v>147</v>
      </c>
      <c r="L19">
        <v>90</v>
      </c>
      <c r="M19" s="8"/>
    </row>
    <row r="20" spans="10:13">
      <c r="J20" s="8" t="s">
        <v>180</v>
      </c>
      <c r="K20" t="s">
        <v>92</v>
      </c>
      <c r="L20">
        <v>23</v>
      </c>
      <c r="M20" s="8"/>
    </row>
    <row r="21" spans="10:13">
      <c r="J21" s="8" t="s">
        <v>181</v>
      </c>
      <c r="K21" s="8" t="s">
        <v>148</v>
      </c>
      <c r="L21">
        <v>59</v>
      </c>
      <c r="M21" s="8"/>
    </row>
    <row r="22" spans="10:13">
      <c r="J22" s="8" t="s">
        <v>182</v>
      </c>
      <c r="K22" t="s">
        <v>149</v>
      </c>
      <c r="L22">
        <v>71</v>
      </c>
      <c r="M22" s="8"/>
    </row>
    <row r="23" spans="10:13">
      <c r="J23" s="8" t="s">
        <v>183</v>
      </c>
      <c r="K23" t="s">
        <v>150</v>
      </c>
      <c r="L23">
        <v>67</v>
      </c>
      <c r="M23" s="8"/>
    </row>
    <row r="24" spans="10:13">
      <c r="J24" s="8" t="s">
        <v>184</v>
      </c>
      <c r="K24" t="s">
        <v>151</v>
      </c>
      <c r="L24">
        <v>79</v>
      </c>
      <c r="M24" s="8"/>
    </row>
    <row r="25" spans="10:13">
      <c r="J25" s="8" t="s">
        <v>185</v>
      </c>
      <c r="K25" t="s">
        <v>152</v>
      </c>
      <c r="L25">
        <v>41</v>
      </c>
      <c r="M25" s="8"/>
    </row>
    <row r="26" spans="10:13">
      <c r="J26" s="8" t="s">
        <v>186</v>
      </c>
      <c r="K26" t="s">
        <v>153</v>
      </c>
      <c r="L26">
        <v>64</v>
      </c>
      <c r="M26" s="8"/>
    </row>
    <row r="27" spans="10:13">
      <c r="J27" s="8" t="s">
        <v>187</v>
      </c>
      <c r="K27" t="s">
        <v>154</v>
      </c>
      <c r="L27">
        <v>20</v>
      </c>
      <c r="M27" s="8"/>
    </row>
    <row r="28" spans="10:13">
      <c r="J28" s="8"/>
    </row>
    <row r="29" spans="10:13">
      <c r="J29" s="8"/>
    </row>
    <row r="30" spans="10:13">
      <c r="J30" s="8"/>
    </row>
    <row r="31" spans="10:13">
      <c r="J31" s="8"/>
    </row>
  </sheetData>
  <mergeCells count="2">
    <mergeCell ref="A1:G1"/>
    <mergeCell ref="A2:G2"/>
  </mergeCells>
  <hyperlinks>
    <hyperlink ref="A2" r:id="rId1" xr:uid="{4A8A88C4-FE0C-4BBC-91BE-909B0195E828}"/>
  </hyperlinks>
  <pageMargins left="0.7" right="0.7" top="0.78740157499999996" bottom="0.78740157499999996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7F6BFD-A48F-475E-9260-268FA93AD8FC}">
  <dimension ref="A1:Q29"/>
  <sheetViews>
    <sheetView workbookViewId="0">
      <selection activeCell="Q2" sqref="Q2:Q29"/>
    </sheetView>
  </sheetViews>
  <sheetFormatPr defaultRowHeight="15"/>
  <sheetData>
    <row r="1" spans="1:17">
      <c r="A1" t="s">
        <v>193</v>
      </c>
      <c r="D1" s="27" t="s">
        <v>205</v>
      </c>
      <c r="F1" t="s">
        <v>193</v>
      </c>
      <c r="M1" s="27" t="s">
        <v>206</v>
      </c>
      <c r="P1" t="s">
        <v>193</v>
      </c>
      <c r="Q1" t="s">
        <v>210</v>
      </c>
    </row>
    <row r="2" spans="1:17">
      <c r="A2" t="s">
        <v>194</v>
      </c>
      <c r="D2" s="8" t="s">
        <v>207</v>
      </c>
      <c r="F2" t="s">
        <v>194</v>
      </c>
      <c r="G2" t="s">
        <v>208</v>
      </c>
      <c r="P2" t="s">
        <v>194</v>
      </c>
      <c r="Q2" t="str">
        <f>VLOOKUP(P2,F:G,2,FALSE)</f>
        <v>CZ</v>
      </c>
    </row>
    <row r="3" spans="1:17">
      <c r="A3" t="s">
        <v>195</v>
      </c>
      <c r="F3" t="s">
        <v>195</v>
      </c>
      <c r="G3" t="s">
        <v>208</v>
      </c>
      <c r="P3" t="s">
        <v>195</v>
      </c>
      <c r="Q3" t="str">
        <f t="shared" ref="Q3:Q29" si="0">VLOOKUP(P3,F:G,2,FALSE)</f>
        <v>CZ</v>
      </c>
    </row>
    <row r="4" spans="1:17">
      <c r="A4" t="s">
        <v>196</v>
      </c>
      <c r="F4" t="s">
        <v>196</v>
      </c>
      <c r="G4" t="s">
        <v>208</v>
      </c>
      <c r="P4" t="s">
        <v>196</v>
      </c>
      <c r="Q4" t="str">
        <f t="shared" si="0"/>
        <v>CZ</v>
      </c>
    </row>
    <row r="5" spans="1:17">
      <c r="A5" t="s">
        <v>197</v>
      </c>
      <c r="F5" t="s">
        <v>197</v>
      </c>
      <c r="G5" t="s">
        <v>208</v>
      </c>
      <c r="P5" t="s">
        <v>197</v>
      </c>
      <c r="Q5" t="str">
        <f t="shared" si="0"/>
        <v>CZ</v>
      </c>
    </row>
    <row r="6" spans="1:17">
      <c r="A6" t="s">
        <v>198</v>
      </c>
      <c r="F6" t="s">
        <v>198</v>
      </c>
      <c r="G6" t="s">
        <v>209</v>
      </c>
      <c r="P6" t="s">
        <v>198</v>
      </c>
      <c r="Q6" t="str">
        <f t="shared" si="0"/>
        <v>SK</v>
      </c>
    </row>
    <row r="7" spans="1:17">
      <c r="A7" t="s">
        <v>199</v>
      </c>
      <c r="F7" t="s">
        <v>199</v>
      </c>
      <c r="G7" t="s">
        <v>209</v>
      </c>
      <c r="P7" t="s">
        <v>199</v>
      </c>
      <c r="Q7" t="str">
        <f t="shared" si="0"/>
        <v>SK</v>
      </c>
    </row>
    <row r="8" spans="1:17">
      <c r="A8" t="s">
        <v>194</v>
      </c>
      <c r="F8" t="s">
        <v>200</v>
      </c>
      <c r="G8" t="s">
        <v>201</v>
      </c>
      <c r="P8" t="s">
        <v>194</v>
      </c>
      <c r="Q8" t="str">
        <f t="shared" si="0"/>
        <v>CZ</v>
      </c>
    </row>
    <row r="9" spans="1:17">
      <c r="A9" t="s">
        <v>195</v>
      </c>
      <c r="F9" t="s">
        <v>201</v>
      </c>
      <c r="G9" t="s">
        <v>201</v>
      </c>
      <c r="P9" t="s">
        <v>195</v>
      </c>
      <c r="Q9" t="str">
        <f t="shared" si="0"/>
        <v>CZ</v>
      </c>
    </row>
    <row r="10" spans="1:17">
      <c r="A10" t="s">
        <v>196</v>
      </c>
      <c r="F10" t="s">
        <v>202</v>
      </c>
      <c r="G10" t="s">
        <v>202</v>
      </c>
      <c r="P10" t="s">
        <v>196</v>
      </c>
      <c r="Q10" t="str">
        <f t="shared" si="0"/>
        <v>CZ</v>
      </c>
    </row>
    <row r="11" spans="1:17">
      <c r="A11" t="s">
        <v>197</v>
      </c>
      <c r="F11" t="s">
        <v>138</v>
      </c>
      <c r="G11" t="s">
        <v>202</v>
      </c>
      <c r="P11" t="s">
        <v>197</v>
      </c>
      <c r="Q11" t="str">
        <f t="shared" si="0"/>
        <v>CZ</v>
      </c>
    </row>
    <row r="12" spans="1:17">
      <c r="A12" t="s">
        <v>198</v>
      </c>
      <c r="F12" t="s">
        <v>203</v>
      </c>
      <c r="G12" t="s">
        <v>202</v>
      </c>
      <c r="P12" t="s">
        <v>198</v>
      </c>
      <c r="Q12" t="str">
        <f t="shared" si="0"/>
        <v>SK</v>
      </c>
    </row>
    <row r="13" spans="1:17">
      <c r="A13" t="s">
        <v>199</v>
      </c>
      <c r="F13" t="s">
        <v>204</v>
      </c>
      <c r="G13" t="s">
        <v>202</v>
      </c>
      <c r="P13" t="s">
        <v>199</v>
      </c>
      <c r="Q13" t="str">
        <f t="shared" si="0"/>
        <v>SK</v>
      </c>
    </row>
    <row r="14" spans="1:17">
      <c r="A14" t="s">
        <v>200</v>
      </c>
      <c r="P14" t="s">
        <v>200</v>
      </c>
      <c r="Q14" t="str">
        <f t="shared" si="0"/>
        <v>FN</v>
      </c>
    </row>
    <row r="15" spans="1:17">
      <c r="A15" t="s">
        <v>201</v>
      </c>
      <c r="P15" t="s">
        <v>201</v>
      </c>
      <c r="Q15" t="str">
        <f t="shared" si="0"/>
        <v>FN</v>
      </c>
    </row>
    <row r="16" spans="1:17">
      <c r="A16" t="s">
        <v>202</v>
      </c>
      <c r="P16" t="s">
        <v>202</v>
      </c>
      <c r="Q16" t="str">
        <f t="shared" si="0"/>
        <v>IT</v>
      </c>
    </row>
    <row r="17" spans="1:17">
      <c r="A17" t="s">
        <v>202</v>
      </c>
      <c r="P17" t="s">
        <v>202</v>
      </c>
      <c r="Q17" t="str">
        <f t="shared" si="0"/>
        <v>IT</v>
      </c>
    </row>
    <row r="18" spans="1:17">
      <c r="A18" t="s">
        <v>138</v>
      </c>
      <c r="P18" t="s">
        <v>138</v>
      </c>
      <c r="Q18" t="str">
        <f t="shared" si="0"/>
        <v>IT</v>
      </c>
    </row>
    <row r="19" spans="1:17">
      <c r="A19" t="s">
        <v>203</v>
      </c>
      <c r="P19" t="s">
        <v>203</v>
      </c>
      <c r="Q19" t="str">
        <f t="shared" si="0"/>
        <v>IT</v>
      </c>
    </row>
    <row r="20" spans="1:17">
      <c r="A20" t="s">
        <v>204</v>
      </c>
      <c r="P20" t="s">
        <v>204</v>
      </c>
      <c r="Q20" t="str">
        <f t="shared" si="0"/>
        <v>IT</v>
      </c>
    </row>
    <row r="21" spans="1:17">
      <c r="A21" t="s">
        <v>195</v>
      </c>
      <c r="P21" t="s">
        <v>195</v>
      </c>
      <c r="Q21" t="str">
        <f t="shared" si="0"/>
        <v>CZ</v>
      </c>
    </row>
    <row r="22" spans="1:17">
      <c r="A22" t="s">
        <v>196</v>
      </c>
      <c r="P22" t="s">
        <v>196</v>
      </c>
      <c r="Q22" t="str">
        <f t="shared" si="0"/>
        <v>CZ</v>
      </c>
    </row>
    <row r="23" spans="1:17">
      <c r="A23" t="s">
        <v>197</v>
      </c>
      <c r="P23" t="s">
        <v>197</v>
      </c>
      <c r="Q23" t="str">
        <f t="shared" si="0"/>
        <v>CZ</v>
      </c>
    </row>
    <row r="24" spans="1:17">
      <c r="A24" t="s">
        <v>198</v>
      </c>
      <c r="P24" t="s">
        <v>198</v>
      </c>
      <c r="Q24" t="str">
        <f t="shared" si="0"/>
        <v>SK</v>
      </c>
    </row>
    <row r="25" spans="1:17">
      <c r="A25" t="s">
        <v>199</v>
      </c>
      <c r="P25" t="s">
        <v>199</v>
      </c>
      <c r="Q25" t="str">
        <f t="shared" si="0"/>
        <v>SK</v>
      </c>
    </row>
    <row r="26" spans="1:17">
      <c r="A26" t="s">
        <v>194</v>
      </c>
      <c r="P26" t="s">
        <v>194</v>
      </c>
      <c r="Q26" t="str">
        <f t="shared" si="0"/>
        <v>CZ</v>
      </c>
    </row>
    <row r="27" spans="1:17">
      <c r="A27" t="s">
        <v>195</v>
      </c>
      <c r="P27" t="s">
        <v>195</v>
      </c>
      <c r="Q27" t="str">
        <f t="shared" si="0"/>
        <v>CZ</v>
      </c>
    </row>
    <row r="28" spans="1:17">
      <c r="A28" t="s">
        <v>196</v>
      </c>
      <c r="P28" t="s">
        <v>196</v>
      </c>
      <c r="Q28" t="str">
        <f t="shared" si="0"/>
        <v>CZ</v>
      </c>
    </row>
    <row r="29" spans="1:17">
      <c r="A29" t="s">
        <v>197</v>
      </c>
      <c r="P29" t="s">
        <v>197</v>
      </c>
      <c r="Q29" t="str">
        <f t="shared" si="0"/>
        <v>CZ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theme="9" tint="0.79998168889431442"/>
  </sheetPr>
  <dimension ref="A1:C23"/>
  <sheetViews>
    <sheetView workbookViewId="0">
      <selection activeCell="B13" sqref="B13"/>
    </sheetView>
  </sheetViews>
  <sheetFormatPr defaultRowHeight="15"/>
  <cols>
    <col min="1" max="1" width="2.5703125" customWidth="1"/>
    <col min="2" max="2" width="63.5703125" customWidth="1"/>
  </cols>
  <sheetData>
    <row r="1" spans="1:3" ht="21">
      <c r="A1" s="100" t="s">
        <v>31</v>
      </c>
      <c r="B1" s="100"/>
      <c r="C1" s="100"/>
    </row>
    <row r="2" spans="1:3">
      <c r="A2" s="103" t="s">
        <v>74</v>
      </c>
      <c r="B2" s="101"/>
      <c r="C2" s="101"/>
    </row>
    <row r="4" spans="1:3">
      <c r="B4" s="24" t="s">
        <v>54</v>
      </c>
    </row>
    <row r="5" spans="1:3">
      <c r="B5" s="24" t="s">
        <v>55</v>
      </c>
    </row>
    <row r="6" spans="1:3">
      <c r="B6" s="24" t="s">
        <v>56</v>
      </c>
    </row>
    <row r="7" spans="1:3">
      <c r="B7" s="24" t="s">
        <v>57</v>
      </c>
    </row>
    <row r="8" spans="1:3">
      <c r="B8" s="24" t="s">
        <v>58</v>
      </c>
    </row>
    <row r="9" spans="1:3">
      <c r="B9" s="24" t="s">
        <v>59</v>
      </c>
    </row>
    <row r="10" spans="1:3">
      <c r="B10" s="24" t="s">
        <v>60</v>
      </c>
    </row>
    <row r="11" spans="1:3">
      <c r="B11" s="24" t="s">
        <v>61</v>
      </c>
    </row>
    <row r="12" spans="1:3">
      <c r="B12" s="25" t="s">
        <v>62</v>
      </c>
    </row>
    <row r="13" spans="1:3">
      <c r="B13" s="24" t="s">
        <v>63</v>
      </c>
    </row>
    <row r="14" spans="1:3">
      <c r="B14" s="24" t="s">
        <v>64</v>
      </c>
    </row>
    <row r="15" spans="1:3">
      <c r="B15" s="24" t="s">
        <v>65</v>
      </c>
    </row>
    <row r="16" spans="1:3">
      <c r="B16" s="24" t="s">
        <v>66</v>
      </c>
    </row>
    <row r="17" spans="2:2">
      <c r="B17" s="25" t="s">
        <v>67</v>
      </c>
    </row>
    <row r="18" spans="2:2">
      <c r="B18" s="26" t="s">
        <v>68</v>
      </c>
    </row>
    <row r="19" spans="2:2">
      <c r="B19" s="24" t="s">
        <v>69</v>
      </c>
    </row>
    <row r="20" spans="2:2">
      <c r="B20" s="24" t="s">
        <v>70</v>
      </c>
    </row>
    <row r="21" spans="2:2">
      <c r="B21" s="24" t="s">
        <v>71</v>
      </c>
    </row>
    <row r="22" spans="2:2" ht="25.5">
      <c r="B22" s="25" t="s">
        <v>72</v>
      </c>
    </row>
    <row r="23" spans="2:2">
      <c r="B23" s="24" t="s">
        <v>73</v>
      </c>
    </row>
  </sheetData>
  <mergeCells count="2">
    <mergeCell ref="A1:C1"/>
    <mergeCell ref="A2:C2"/>
  </mergeCells>
  <hyperlinks>
    <hyperlink ref="B4" r:id="rId1" tooltip="FORMULATEXT" display="http://office.lasakovi.com/excel/funkce-vyhledavaci/FORMULATEXT-vzorec-jako-retezec-Excel/" xr:uid="{00000000-0004-0000-0700-000000000000}"/>
    <hyperlink ref="B5" r:id="rId2" tooltip="HYPERTEXTOVÝ.ODKAZ" display="http://office.lasakovi.com/excel/funkce-vyhledavaci/HYPERTEXTOVY-ODKAZ-HYPERLINK-odkaz-hypertextovy-Excel/" xr:uid="{00000000-0004-0000-0700-000001000000}"/>
    <hyperlink ref="B6" r:id="rId3" tooltip="INDEX" display="http://office.lasakovi.com/excel/funkce-vyhledavaci/INDEX-hodnota-z-tabulky-Excel/" xr:uid="{00000000-0004-0000-0700-000002000000}"/>
    <hyperlink ref="B7" r:id="rId4" tooltip="NEPŘÍMÝ.ODKAZ" display="http://office.lasakovi.com/excel/funkce-vyhledavaci/neprimy-odkaz-indirect/" xr:uid="{00000000-0004-0000-0700-000003000000}"/>
    <hyperlink ref="B8" r:id="rId5" tooltip="ODKAZ" display="http://office.lasakovi.com/excel/funkce-vyhledavaci/ODKAZ-ADDRESS-adresa-bunky-Excel/" xr:uid="{00000000-0004-0000-0700-000004000000}"/>
    <hyperlink ref="B9" r:id="rId6" tooltip="POČET.BLOKŮ" display="http://office.lasakovi.com/excel/funkce-vyhledavaci/POCET-BLOKU-AREAS-pocet-oblasti-Excel/" xr:uid="{00000000-0004-0000-0700-000005000000}"/>
    <hyperlink ref="B10" r:id="rId7" tooltip="POSUN" display="http://office.lasakovi.com/excel/funkce-vyhledavaci/posun-offset-funkce-excel/" xr:uid="{00000000-0004-0000-0700-000006000000}"/>
    <hyperlink ref="B11" r:id="rId8" tooltip="POZVYHLEDAT" display="http://office.lasakovi.com/excel/funkce-vyhledavaci/POZVYHLEDAT-MATCH/" xr:uid="{00000000-0004-0000-0700-000007000000}"/>
    <hyperlink ref="B13" r:id="rId9" tooltip="ŘÁDEK" display="http://office.lasakovi.com/excel/funkce-vyhledavaci/RADEK-ROW-cislo-radku-Excel/" xr:uid="{00000000-0004-0000-0700-000008000000}"/>
    <hyperlink ref="B14" r:id="rId10" tooltip="ŘÁDKY" display="http://office.lasakovi.com/excel/funkce-vyhledavaci/RADKY-ROWS-pocet-radku-Excel/" xr:uid="{00000000-0004-0000-0700-000009000000}"/>
    <hyperlink ref="B15" r:id="rId11" tooltip="SLOUPCE" display="http://office.lasakovi.com/excel/funkce-vyhledavaci/SLOUPCE-COLUMNS-pocet-sloupcu-Excel/" xr:uid="{00000000-0004-0000-0700-00000A000000}"/>
    <hyperlink ref="B16" r:id="rId12" tooltip="SLOUPEC" display="http://office.lasakovi.com/excel/funkce-vyhledavaci/SLOUPEC-COLUMN-cislo-sloupce-Excel/" xr:uid="{00000000-0004-0000-0700-00000B000000}"/>
    <hyperlink ref="B18" r:id="rId13" tooltip="SVYHLEDAT" display="http://office.lasakovi.com/excel/funkce-vyhledavaci/SVYHLEDAT-dve-stejne-hodnoty-excel/" xr:uid="{00000000-0004-0000-0700-00000C000000}"/>
    <hyperlink ref="B19" r:id="rId14" tooltip="TRANSPOZICE" display="http://office.lasakovi.com/excel/funkce-vyhledavaci/TRANSPOZICE-TRANSPOSE-transponovat-Excel/" xr:uid="{00000000-0004-0000-0700-00000D000000}"/>
    <hyperlink ref="B20" r:id="rId15" tooltip="VVYHLEDAT" display="http://office.lasakovi.com/excel/funkce-vyhledavaci/TRANSPOZICE-TRANSPOSE-transponovat-Excel/" xr:uid="{00000000-0004-0000-0700-00000E000000}"/>
    <hyperlink ref="B21" r:id="rId16" tooltip="VYHLEDAT" display="http://office.lasakovi.com/excel/funkce-vyhledavaci/TRANSPOZICE-TRANSPOSE-transponovat-Excel/" xr:uid="{00000000-0004-0000-0700-00000F000000}"/>
    <hyperlink ref="B23" r:id="rId17" tooltip="ZVOLIT" display="http://office.lasakovi.com/excel/funkce-vyhledavaci/ZVOLIT-CHOOSE-poradi-prvku-Excel/" xr:uid="{00000000-0004-0000-0700-000010000000}"/>
    <hyperlink ref="A2" r:id="rId18" xr:uid="{00000000-0004-0000-0700-000011000000}"/>
  </hyperlink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Úvod</vt:lpstr>
      <vt:lpstr>Faktura - Řešení</vt:lpstr>
      <vt:lpstr>Fa</vt:lpstr>
      <vt:lpstr>Služby</vt:lpstr>
      <vt:lpstr>Přibližná shoda</vt:lpstr>
      <vt:lpstr>Zastupné znaky</vt:lpstr>
      <vt:lpstr>Dva sloupce</vt:lpstr>
      <vt:lpstr>Překlepy</vt:lpstr>
      <vt:lpstr>Vyhledavaci fce SEZNAM</vt:lpstr>
    </vt:vector>
  </TitlesOfParts>
  <Company>office.lsakovi.com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</dc:creator>
  <cp:lastModifiedBy>Pavel La</cp:lastModifiedBy>
  <dcterms:created xsi:type="dcterms:W3CDTF">2012-04-15T10:46:20Z</dcterms:created>
  <dcterms:modified xsi:type="dcterms:W3CDTF">2020-08-25T06:18:49Z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d2623fba-f881-41e1-8a75-cd25f4483890</vt:lpwstr>
  </property>
</Properties>
</file>